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7995" activeTab="1"/>
  </bookViews>
  <sheets>
    <sheet name="CLC2000" sheetId="1" r:id="rId1"/>
    <sheet name="CLC2006" sheetId="2" r:id="rId2"/>
    <sheet name="RESULTADOS" sheetId="3" r:id="rId3"/>
  </sheets>
  <calcPr calcId="125725"/>
</workbook>
</file>

<file path=xl/calcChain.xml><?xml version="1.0" encoding="utf-8"?>
<calcChain xmlns="http://schemas.openxmlformats.org/spreadsheetml/2006/main">
  <c r="R36" i="3"/>
  <c r="P70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39"/>
  <c r="G36"/>
  <c r="D70" a="1"/>
  <c r="D70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39"/>
  <c r="AK35" i="1"/>
  <c r="AD36"/>
  <c r="AE37"/>
  <c r="U37"/>
  <c r="L37"/>
  <c r="B37"/>
  <c r="AE36"/>
  <c r="AD37"/>
  <c r="AA36"/>
  <c r="X36"/>
  <c r="U36"/>
  <c r="R36"/>
  <c r="Q36"/>
  <c r="N36"/>
  <c r="L36"/>
  <c r="J36"/>
  <c r="G36"/>
  <c r="D36"/>
  <c r="B36"/>
  <c r="AF35"/>
  <c r="AE35"/>
  <c r="AD35"/>
  <c r="AC35"/>
  <c r="AB35"/>
  <c r="Z35"/>
  <c r="Y35"/>
  <c r="X35"/>
  <c r="W35"/>
  <c r="V35"/>
  <c r="U35"/>
  <c r="T35"/>
  <c r="S35"/>
  <c r="R35"/>
  <c r="Q35"/>
  <c r="P35"/>
  <c r="M35"/>
  <c r="L35"/>
  <c r="K35"/>
  <c r="J35"/>
  <c r="I35"/>
  <c r="H35"/>
  <c r="G35"/>
  <c r="E35"/>
  <c r="D35"/>
  <c r="C35"/>
  <c r="B35"/>
  <c r="AK21"/>
  <c r="AK12"/>
  <c r="AK2"/>
  <c r="AK31"/>
  <c r="AK30"/>
  <c r="AJ31"/>
  <c r="AJ30"/>
  <c r="AJ27"/>
  <c r="AJ24"/>
  <c r="AJ21"/>
  <c r="AJ18"/>
  <c r="AJ17"/>
  <c r="AJ14"/>
  <c r="AJ12"/>
  <c r="AJ10"/>
  <c r="AJ7"/>
  <c r="AJ4"/>
  <c r="AJ2"/>
  <c r="AI32"/>
  <c r="AI31"/>
  <c r="AI30"/>
  <c r="AI28"/>
  <c r="AI27"/>
  <c r="AI15"/>
  <c r="AI14"/>
  <c r="AI7"/>
  <c r="AI29"/>
  <c r="AI26"/>
  <c r="AI25"/>
  <c r="AI24"/>
  <c r="AI23"/>
  <c r="AI22"/>
  <c r="AI21"/>
  <c r="AI20"/>
  <c r="AI19"/>
  <c r="AI18"/>
  <c r="AI17"/>
  <c r="AI16"/>
  <c r="AI13"/>
  <c r="AI12"/>
  <c r="AI11"/>
  <c r="AI10"/>
  <c r="AI9"/>
  <c r="AI8"/>
  <c r="AI6"/>
  <c r="AI5"/>
  <c r="AI4"/>
  <c r="AI3"/>
  <c r="AI2"/>
  <c r="AK31" i="2"/>
  <c r="AK30"/>
  <c r="AK21"/>
  <c r="AK12"/>
  <c r="AK2"/>
  <c r="AJ31"/>
  <c r="AJ30"/>
  <c r="AJ27"/>
  <c r="AJ24"/>
  <c r="AJ21"/>
  <c r="AJ18"/>
  <c r="AJ17"/>
  <c r="AJ14"/>
  <c r="AJ12"/>
  <c r="AJ10"/>
  <c r="AJ7"/>
  <c r="AJ4"/>
  <c r="AJ2"/>
  <c r="U37"/>
  <c r="AD37"/>
  <c r="AE37"/>
  <c r="AE36"/>
  <c r="AD36"/>
  <c r="AA36"/>
  <c r="X36"/>
  <c r="U36"/>
  <c r="L37"/>
  <c r="R36"/>
  <c r="Q36"/>
  <c r="N36"/>
  <c r="L36"/>
  <c r="B37"/>
  <c r="J36"/>
  <c r="G36"/>
  <c r="D36"/>
  <c r="B36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1"/>
  <c r="AI12"/>
  <c r="AI10"/>
  <c r="AI9"/>
  <c r="AI8"/>
  <c r="AI7"/>
  <c r="AI6"/>
  <c r="AI5"/>
  <c r="AI4"/>
  <c r="AI3"/>
  <c r="AI2"/>
  <c r="AG33"/>
  <c r="AJ35" s="1"/>
  <c r="AH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2"/>
  <c r="AH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B34"/>
  <c r="AG34" s="1"/>
  <c r="AG33" i="1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B34"/>
  <c r="AG34" s="1"/>
  <c r="AH3"/>
  <c r="AH4"/>
  <c r="AH33" s="1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2"/>
</calcChain>
</file>

<file path=xl/sharedStrings.xml><?xml version="1.0" encoding="utf-8"?>
<sst xmlns="http://schemas.openxmlformats.org/spreadsheetml/2006/main" count="93" uniqueCount="16">
  <si>
    <t>EXACTITUD USUARIO</t>
  </si>
  <si>
    <t>EXACTITUD GLOBAL</t>
  </si>
  <si>
    <t>EXACTITUD PRODUCTOR</t>
  </si>
  <si>
    <t>NIVEL 3</t>
  </si>
  <si>
    <t>NIVEL 2</t>
  </si>
  <si>
    <t>NIVEL 1</t>
  </si>
  <si>
    <t>-</t>
  </si>
  <si>
    <t>CLC2000</t>
  </si>
  <si>
    <t>exactitud global</t>
  </si>
  <si>
    <t>CLC2006</t>
  </si>
  <si>
    <t>N</t>
  </si>
  <si>
    <t>xii</t>
  </si>
  <si>
    <t>xi+</t>
  </si>
  <si>
    <t>x+i</t>
  </si>
  <si>
    <t>xi+*x+i</t>
  </si>
  <si>
    <t>Kappa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</si>
</sst>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2" xfId="0" applyFont="1" applyFill="1" applyBorder="1"/>
    <xf numFmtId="0" fontId="2" fillId="0" borderId="1" xfId="0" applyFont="1" applyFill="1" applyBorder="1" applyAlignment="1">
      <alignment horizontal="center"/>
    </xf>
    <xf numFmtId="0" fontId="3" fillId="2" borderId="3" xfId="0" applyFont="1" applyFill="1" applyBorder="1"/>
    <xf numFmtId="0" fontId="3" fillId="3" borderId="3" xfId="0" applyFont="1" applyFill="1" applyBorder="1"/>
    <xf numFmtId="0" fontId="3" fillId="4" borderId="3" xfId="0" applyFont="1" applyFill="1" applyBorder="1"/>
    <xf numFmtId="0" fontId="3" fillId="5" borderId="3" xfId="0" applyFont="1" applyFill="1" applyBorder="1"/>
    <xf numFmtId="0" fontId="3" fillId="6" borderId="3" xfId="0" applyFont="1" applyFill="1" applyBorder="1"/>
    <xf numFmtId="0" fontId="3" fillId="2" borderId="4" xfId="0" applyFont="1" applyFill="1" applyBorder="1"/>
    <xf numFmtId="0" fontId="3" fillId="3" borderId="4" xfId="0" applyFont="1" applyFill="1" applyBorder="1"/>
    <xf numFmtId="0" fontId="3" fillId="4" borderId="4" xfId="0" applyFont="1" applyFill="1" applyBorder="1"/>
    <xf numFmtId="0" fontId="3" fillId="5" borderId="4" xfId="0" applyFont="1" applyFill="1" applyBorder="1"/>
    <xf numFmtId="0" fontId="3" fillId="6" borderId="4" xfId="0" applyFont="1" applyFill="1" applyBorder="1"/>
    <xf numFmtId="0" fontId="3" fillId="2" borderId="5" xfId="0" applyFont="1" applyFill="1" applyBorder="1"/>
    <xf numFmtId="0" fontId="3" fillId="3" borderId="5" xfId="0" applyFont="1" applyFill="1" applyBorder="1"/>
    <xf numFmtId="0" fontId="3" fillId="4" borderId="5" xfId="0" applyFont="1" applyFill="1" applyBorder="1"/>
    <xf numFmtId="0" fontId="3" fillId="5" borderId="5" xfId="0" applyFont="1" applyFill="1" applyBorder="1"/>
    <xf numFmtId="0" fontId="3" fillId="6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0" fillId="7" borderId="0" xfId="0" applyFill="1"/>
    <xf numFmtId="0" fontId="1" fillId="7" borderId="0" xfId="0" applyFont="1" applyFill="1"/>
    <xf numFmtId="0" fontId="1" fillId="0" borderId="0" xfId="0" applyFont="1"/>
    <xf numFmtId="0" fontId="1" fillId="9" borderId="0" xfId="0" applyFont="1" applyFill="1"/>
    <xf numFmtId="0" fontId="1" fillId="8" borderId="0" xfId="0" applyFont="1" applyFill="1"/>
    <xf numFmtId="0" fontId="1" fillId="10" borderId="0" xfId="0" applyFont="1" applyFill="1"/>
    <xf numFmtId="0" fontId="1" fillId="11" borderId="0" xfId="0" applyFont="1" applyFill="1"/>
    <xf numFmtId="0" fontId="5" fillId="7" borderId="0" xfId="0" applyFont="1" applyFill="1"/>
    <xf numFmtId="0" fontId="1" fillId="12" borderId="0" xfId="0" applyFont="1" applyFill="1"/>
    <xf numFmtId="164" fontId="1" fillId="0" borderId="0" xfId="0" applyNumberFormat="1" applyFont="1"/>
    <xf numFmtId="164" fontId="1" fillId="7" borderId="0" xfId="0" applyNumberFormat="1" applyFont="1" applyFill="1" applyBorder="1" applyAlignment="1">
      <alignment horizontal="right"/>
    </xf>
    <xf numFmtId="2" fontId="1" fillId="0" borderId="0" xfId="0" applyNumberFormat="1" applyFont="1"/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  <color rgb="FF00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7"/>
  <sheetViews>
    <sheetView zoomScaleNormal="100" workbookViewId="0"/>
  </sheetViews>
  <sheetFormatPr baseColWidth="10" defaultRowHeight="15"/>
  <cols>
    <col min="1" max="1" width="23.140625" customWidth="1"/>
    <col min="2" max="33" width="3.7109375" customWidth="1"/>
    <col min="34" max="34" width="4.5703125" customWidth="1"/>
  </cols>
  <sheetData>
    <row r="1" spans="1:37" ht="15.75" thickBot="1">
      <c r="A1" s="1"/>
      <c r="B1" s="18">
        <v>111</v>
      </c>
      <c r="C1" s="18">
        <v>112</v>
      </c>
      <c r="D1" s="18">
        <v>121</v>
      </c>
      <c r="E1" s="18">
        <v>122</v>
      </c>
      <c r="F1" s="18">
        <v>124</v>
      </c>
      <c r="G1" s="18">
        <v>131</v>
      </c>
      <c r="H1" s="18">
        <v>132</v>
      </c>
      <c r="I1" s="18">
        <v>133</v>
      </c>
      <c r="J1" s="18">
        <v>141</v>
      </c>
      <c r="K1" s="18">
        <v>142</v>
      </c>
      <c r="L1" s="19">
        <v>211</v>
      </c>
      <c r="M1" s="19">
        <v>212</v>
      </c>
      <c r="N1" s="19">
        <v>221</v>
      </c>
      <c r="O1" s="19">
        <v>222</v>
      </c>
      <c r="P1" s="19">
        <v>223</v>
      </c>
      <c r="Q1" s="19">
        <v>231</v>
      </c>
      <c r="R1" s="19">
        <v>242</v>
      </c>
      <c r="S1" s="19">
        <v>243</v>
      </c>
      <c r="T1" s="19">
        <v>244</v>
      </c>
      <c r="U1" s="20">
        <v>311</v>
      </c>
      <c r="V1" s="20">
        <v>312</v>
      </c>
      <c r="W1" s="20">
        <v>313</v>
      </c>
      <c r="X1" s="20">
        <v>321</v>
      </c>
      <c r="Y1" s="20">
        <v>323</v>
      </c>
      <c r="Z1" s="20">
        <v>324</v>
      </c>
      <c r="AA1" s="20">
        <v>332</v>
      </c>
      <c r="AB1" s="20">
        <v>333</v>
      </c>
      <c r="AC1" s="20">
        <v>334</v>
      </c>
      <c r="AD1" s="21">
        <v>411</v>
      </c>
      <c r="AE1" s="22">
        <v>511</v>
      </c>
      <c r="AF1" s="22">
        <v>512</v>
      </c>
      <c r="AH1" s="40" t="s">
        <v>0</v>
      </c>
      <c r="AI1" s="39"/>
      <c r="AJ1" s="40" t="s">
        <v>4</v>
      </c>
      <c r="AK1" s="40" t="s">
        <v>5</v>
      </c>
    </row>
    <row r="2" spans="1:37" ht="15.75" thickTop="1">
      <c r="A2" s="8">
        <v>111</v>
      </c>
      <c r="B2" s="24">
        <v>2</v>
      </c>
      <c r="C2" s="25">
        <v>0</v>
      </c>
      <c r="D2" s="25">
        <v>1</v>
      </c>
      <c r="E2" s="25">
        <v>0</v>
      </c>
      <c r="F2" s="25">
        <v>0</v>
      </c>
      <c r="G2" s="25">
        <v>0</v>
      </c>
      <c r="H2" s="25">
        <v>0</v>
      </c>
      <c r="I2" s="25">
        <v>0</v>
      </c>
      <c r="J2" s="25">
        <v>0</v>
      </c>
      <c r="K2" s="26">
        <v>0</v>
      </c>
      <c r="L2" s="32">
        <v>0</v>
      </c>
      <c r="M2" s="25">
        <v>0</v>
      </c>
      <c r="N2" s="25">
        <v>0</v>
      </c>
      <c r="O2" s="25">
        <v>0</v>
      </c>
      <c r="P2" s="25">
        <v>0</v>
      </c>
      <c r="Q2" s="25">
        <v>0</v>
      </c>
      <c r="R2" s="25">
        <v>0</v>
      </c>
      <c r="S2" s="25">
        <v>0</v>
      </c>
      <c r="T2" s="26">
        <v>0</v>
      </c>
      <c r="U2" s="24">
        <v>1</v>
      </c>
      <c r="V2" s="25">
        <v>0</v>
      </c>
      <c r="W2" s="25">
        <v>0</v>
      </c>
      <c r="X2" s="25">
        <v>0</v>
      </c>
      <c r="Y2" s="25">
        <v>0</v>
      </c>
      <c r="Z2" s="25">
        <v>1</v>
      </c>
      <c r="AA2" s="25">
        <v>0</v>
      </c>
      <c r="AB2" s="25">
        <v>0</v>
      </c>
      <c r="AC2" s="26">
        <v>0</v>
      </c>
      <c r="AD2" s="33">
        <v>0</v>
      </c>
      <c r="AE2" s="24">
        <v>0</v>
      </c>
      <c r="AF2" s="26">
        <v>0</v>
      </c>
      <c r="AG2" s="13">
        <v>111</v>
      </c>
      <c r="AH2">
        <f>SUM(B2:AF2)</f>
        <v>5</v>
      </c>
      <c r="AI2">
        <f>B2/AH2*100</f>
        <v>40</v>
      </c>
      <c r="AJ2">
        <f>(B2+C3)/(AH2+AH3)*100</f>
        <v>16.666666666666664</v>
      </c>
      <c r="AK2">
        <f>(B2+C3+D4+E5+F6+G7+H8+I9+J10+K11)/(SUM(AH2:AH11))*100</f>
        <v>28.571428571428569</v>
      </c>
    </row>
    <row r="3" spans="1:37">
      <c r="A3" s="8">
        <v>112</v>
      </c>
      <c r="B3" s="27">
        <v>0</v>
      </c>
      <c r="C3" s="7">
        <v>1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28">
        <v>0</v>
      </c>
      <c r="L3" s="27">
        <v>1</v>
      </c>
      <c r="M3" s="7">
        <v>1</v>
      </c>
      <c r="N3" s="7">
        <v>0</v>
      </c>
      <c r="O3" s="7">
        <v>0</v>
      </c>
      <c r="P3" s="7">
        <v>0</v>
      </c>
      <c r="Q3" s="7">
        <v>0</v>
      </c>
      <c r="R3" s="7">
        <v>1</v>
      </c>
      <c r="S3" s="7">
        <v>0</v>
      </c>
      <c r="T3" s="28">
        <v>0</v>
      </c>
      <c r="U3" s="27">
        <v>2</v>
      </c>
      <c r="V3" s="7">
        <v>0</v>
      </c>
      <c r="W3" s="7">
        <v>0</v>
      </c>
      <c r="X3" s="7">
        <v>2</v>
      </c>
      <c r="Y3" s="7">
        <v>1</v>
      </c>
      <c r="Z3" s="7">
        <v>2</v>
      </c>
      <c r="AA3" s="7">
        <v>0</v>
      </c>
      <c r="AB3" s="7">
        <v>0</v>
      </c>
      <c r="AC3" s="28">
        <v>0</v>
      </c>
      <c r="AD3" s="34">
        <v>0</v>
      </c>
      <c r="AE3" s="27">
        <v>0</v>
      </c>
      <c r="AF3" s="28">
        <v>2</v>
      </c>
      <c r="AG3" s="13">
        <v>112</v>
      </c>
      <c r="AH3">
        <f t="shared" ref="AH3:AH32" si="0">SUM(B3:AF3)</f>
        <v>13</v>
      </c>
      <c r="AI3">
        <f>C3/AH3*100</f>
        <v>7.6923076923076925</v>
      </c>
    </row>
    <row r="4" spans="1:37">
      <c r="A4" s="8">
        <v>121</v>
      </c>
      <c r="B4" s="27">
        <v>0</v>
      </c>
      <c r="C4" s="7">
        <v>0</v>
      </c>
      <c r="D4" s="7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28">
        <v>0</v>
      </c>
      <c r="L4" s="2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28">
        <v>0</v>
      </c>
      <c r="U4" s="2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28">
        <v>0</v>
      </c>
      <c r="AD4" s="34">
        <v>0</v>
      </c>
      <c r="AE4" s="27">
        <v>0</v>
      </c>
      <c r="AF4" s="28">
        <v>0</v>
      </c>
      <c r="AG4" s="13">
        <v>121</v>
      </c>
      <c r="AH4">
        <f t="shared" si="0"/>
        <v>1</v>
      </c>
      <c r="AI4">
        <f>D4/AH4*100</f>
        <v>100</v>
      </c>
      <c r="AJ4">
        <f>(D4+E5+F6)/(AH4+AH5+AH6)*100</f>
        <v>66.666666666666657</v>
      </c>
    </row>
    <row r="5" spans="1:37">
      <c r="A5" s="8">
        <v>122</v>
      </c>
      <c r="B5" s="27">
        <v>0</v>
      </c>
      <c r="C5" s="7">
        <v>0</v>
      </c>
      <c r="D5" s="7">
        <v>0</v>
      </c>
      <c r="E5" s="7">
        <v>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28">
        <v>0</v>
      </c>
      <c r="L5" s="2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28">
        <v>0</v>
      </c>
      <c r="U5" s="2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28">
        <v>0</v>
      </c>
      <c r="AD5" s="34">
        <v>0</v>
      </c>
      <c r="AE5" s="27">
        <v>0</v>
      </c>
      <c r="AF5" s="28">
        <v>0</v>
      </c>
      <c r="AG5" s="13">
        <v>122</v>
      </c>
      <c r="AH5">
        <f t="shared" si="0"/>
        <v>1</v>
      </c>
      <c r="AI5">
        <f>E5/AH5*100</f>
        <v>100</v>
      </c>
    </row>
    <row r="6" spans="1:37">
      <c r="A6" s="8">
        <v>124</v>
      </c>
      <c r="B6" s="2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28">
        <v>0</v>
      </c>
      <c r="L6" s="27">
        <v>1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28">
        <v>0</v>
      </c>
      <c r="U6" s="2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28">
        <v>0</v>
      </c>
      <c r="AD6" s="34">
        <v>0</v>
      </c>
      <c r="AE6" s="27">
        <v>0</v>
      </c>
      <c r="AF6" s="28">
        <v>0</v>
      </c>
      <c r="AG6" s="13">
        <v>124</v>
      </c>
      <c r="AH6">
        <f t="shared" si="0"/>
        <v>1</v>
      </c>
      <c r="AI6">
        <f>F6/AH6*100</f>
        <v>0</v>
      </c>
    </row>
    <row r="7" spans="1:37">
      <c r="A7" s="8">
        <v>131</v>
      </c>
      <c r="B7" s="2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28">
        <v>0</v>
      </c>
      <c r="L7" s="2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28">
        <v>0</v>
      </c>
      <c r="U7" s="2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28">
        <v>0</v>
      </c>
      <c r="AD7" s="34">
        <v>0</v>
      </c>
      <c r="AE7" s="27">
        <v>0</v>
      </c>
      <c r="AF7" s="28">
        <v>0</v>
      </c>
      <c r="AG7" s="13">
        <v>131</v>
      </c>
      <c r="AH7">
        <f t="shared" si="0"/>
        <v>0</v>
      </c>
      <c r="AI7">
        <f>0</f>
        <v>0</v>
      </c>
      <c r="AJ7">
        <f>(G7+H8+I9)/(AH7+AH8+AH9)*100</f>
        <v>60</v>
      </c>
    </row>
    <row r="8" spans="1:37">
      <c r="A8" s="8">
        <v>132</v>
      </c>
      <c r="B8" s="2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v>0</v>
      </c>
      <c r="K8" s="28">
        <v>0</v>
      </c>
      <c r="L8" s="2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28">
        <v>0</v>
      </c>
      <c r="U8" s="2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28">
        <v>0</v>
      </c>
      <c r="AD8" s="34">
        <v>0</v>
      </c>
      <c r="AE8" s="27">
        <v>0</v>
      </c>
      <c r="AF8" s="28">
        <v>0</v>
      </c>
      <c r="AG8" s="13">
        <v>132</v>
      </c>
      <c r="AH8">
        <f t="shared" si="0"/>
        <v>1</v>
      </c>
      <c r="AI8">
        <f>H8/AH8*100</f>
        <v>100</v>
      </c>
    </row>
    <row r="9" spans="1:37">
      <c r="A9" s="8">
        <v>133</v>
      </c>
      <c r="B9" s="2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2</v>
      </c>
      <c r="J9" s="7">
        <v>0</v>
      </c>
      <c r="K9" s="28">
        <v>0</v>
      </c>
      <c r="L9" s="27">
        <v>1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1</v>
      </c>
      <c r="T9" s="28">
        <v>0</v>
      </c>
      <c r="U9" s="2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28">
        <v>0</v>
      </c>
      <c r="AD9" s="34">
        <v>0</v>
      </c>
      <c r="AE9" s="27">
        <v>0</v>
      </c>
      <c r="AF9" s="28">
        <v>0</v>
      </c>
      <c r="AG9" s="13">
        <v>133</v>
      </c>
      <c r="AH9">
        <f t="shared" si="0"/>
        <v>4</v>
      </c>
      <c r="AI9">
        <f>I9/AH9*100</f>
        <v>50</v>
      </c>
    </row>
    <row r="10" spans="1:37">
      <c r="A10" s="8">
        <v>141</v>
      </c>
      <c r="B10" s="2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2</v>
      </c>
      <c r="K10" s="28">
        <v>0</v>
      </c>
      <c r="L10" s="27">
        <v>0</v>
      </c>
      <c r="M10" s="7">
        <v>1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28">
        <v>0</v>
      </c>
      <c r="U10" s="2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28">
        <v>0</v>
      </c>
      <c r="AD10" s="34">
        <v>0</v>
      </c>
      <c r="AE10" s="27">
        <v>0</v>
      </c>
      <c r="AF10" s="28">
        <v>0</v>
      </c>
      <c r="AG10" s="13">
        <v>141</v>
      </c>
      <c r="AH10">
        <f t="shared" si="0"/>
        <v>3</v>
      </c>
      <c r="AI10">
        <f>J10/AH10*100</f>
        <v>66.666666666666657</v>
      </c>
      <c r="AJ10">
        <f>(J10+K11)/(AH10+AH11)*100</f>
        <v>22.222222222222221</v>
      </c>
    </row>
    <row r="11" spans="1:37" ht="15.75" thickBot="1">
      <c r="A11" s="8">
        <v>142</v>
      </c>
      <c r="B11" s="29">
        <v>0</v>
      </c>
      <c r="C11" s="30">
        <v>0</v>
      </c>
      <c r="D11" s="30">
        <v>0</v>
      </c>
      <c r="E11" s="30">
        <v>0</v>
      </c>
      <c r="F11" s="30">
        <v>0</v>
      </c>
      <c r="G11" s="30">
        <v>1</v>
      </c>
      <c r="H11" s="30">
        <v>0</v>
      </c>
      <c r="I11" s="30">
        <v>0</v>
      </c>
      <c r="J11" s="30">
        <v>1</v>
      </c>
      <c r="K11" s="31">
        <v>0</v>
      </c>
      <c r="L11" s="29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1">
        <v>1</v>
      </c>
      <c r="U11" s="29">
        <v>1</v>
      </c>
      <c r="V11" s="30">
        <v>0</v>
      </c>
      <c r="W11" s="30">
        <v>0</v>
      </c>
      <c r="X11" s="30">
        <v>2</v>
      </c>
      <c r="Y11" s="30">
        <v>0</v>
      </c>
      <c r="Z11" s="30">
        <v>0</v>
      </c>
      <c r="AA11" s="30">
        <v>0</v>
      </c>
      <c r="AB11" s="30">
        <v>0</v>
      </c>
      <c r="AC11" s="31">
        <v>0</v>
      </c>
      <c r="AD11" s="35">
        <v>0</v>
      </c>
      <c r="AE11" s="29">
        <v>0</v>
      </c>
      <c r="AF11" s="31">
        <v>0</v>
      </c>
      <c r="AG11" s="13">
        <v>142</v>
      </c>
      <c r="AH11">
        <f t="shared" si="0"/>
        <v>6</v>
      </c>
      <c r="AI11">
        <f>K11/AH11*100</f>
        <v>0</v>
      </c>
    </row>
    <row r="12" spans="1:37" ht="15.75" thickTop="1">
      <c r="A12" s="9">
        <v>211</v>
      </c>
      <c r="B12" s="24">
        <v>3</v>
      </c>
      <c r="C12" s="25">
        <v>1</v>
      </c>
      <c r="D12" s="25">
        <v>1</v>
      </c>
      <c r="E12" s="25">
        <v>0</v>
      </c>
      <c r="F12" s="25">
        <v>0</v>
      </c>
      <c r="G12" s="25">
        <v>0</v>
      </c>
      <c r="H12" s="25">
        <v>0</v>
      </c>
      <c r="I12" s="25">
        <v>2</v>
      </c>
      <c r="J12" s="25">
        <v>0</v>
      </c>
      <c r="K12" s="26">
        <v>0</v>
      </c>
      <c r="L12" s="24">
        <v>11</v>
      </c>
      <c r="M12" s="25">
        <v>1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6">
        <v>0</v>
      </c>
      <c r="U12" s="24">
        <v>0</v>
      </c>
      <c r="V12" s="25">
        <v>0</v>
      </c>
      <c r="W12" s="25">
        <v>0</v>
      </c>
      <c r="X12" s="25">
        <v>1</v>
      </c>
      <c r="Y12" s="25">
        <v>0</v>
      </c>
      <c r="Z12" s="25">
        <v>0</v>
      </c>
      <c r="AA12" s="25">
        <v>0</v>
      </c>
      <c r="AB12" s="25">
        <v>0</v>
      </c>
      <c r="AC12" s="26">
        <v>0</v>
      </c>
      <c r="AD12" s="33">
        <v>0</v>
      </c>
      <c r="AE12" s="24">
        <v>0</v>
      </c>
      <c r="AF12" s="26">
        <v>0</v>
      </c>
      <c r="AG12" s="14">
        <v>211</v>
      </c>
      <c r="AH12">
        <f t="shared" si="0"/>
        <v>20</v>
      </c>
      <c r="AI12">
        <f>L12/AH12*100</f>
        <v>55.000000000000007</v>
      </c>
      <c r="AJ12">
        <f>(L12+M13)/(AH12+AH13)*100</f>
        <v>54.54545454545454</v>
      </c>
      <c r="AK12">
        <f>(L12+M13+N14+O15+P16+Q17+R18+S19+T20)/(SUM(AH12:AH20))*100</f>
        <v>60</v>
      </c>
    </row>
    <row r="13" spans="1:37">
      <c r="A13" s="9">
        <v>212</v>
      </c>
      <c r="B13" s="2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28">
        <v>0</v>
      </c>
      <c r="L13" s="27">
        <v>0</v>
      </c>
      <c r="M13" s="7">
        <v>1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28">
        <v>0</v>
      </c>
      <c r="U13" s="27">
        <v>1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28">
        <v>0</v>
      </c>
      <c r="AD13" s="34">
        <v>0</v>
      </c>
      <c r="AE13" s="27">
        <v>0</v>
      </c>
      <c r="AF13" s="28">
        <v>0</v>
      </c>
      <c r="AG13" s="14">
        <v>212</v>
      </c>
      <c r="AH13">
        <f t="shared" si="0"/>
        <v>2</v>
      </c>
      <c r="AI13">
        <f>M13/AH13*100</f>
        <v>50</v>
      </c>
    </row>
    <row r="14" spans="1:37">
      <c r="A14" s="9">
        <v>221</v>
      </c>
      <c r="B14" s="2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28">
        <v>0</v>
      </c>
      <c r="L14" s="2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28">
        <v>0</v>
      </c>
      <c r="U14" s="2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28">
        <v>0</v>
      </c>
      <c r="AD14" s="34">
        <v>0</v>
      </c>
      <c r="AE14" s="27">
        <v>0</v>
      </c>
      <c r="AF14" s="28">
        <v>0</v>
      </c>
      <c r="AG14" s="14">
        <v>221</v>
      </c>
      <c r="AH14">
        <f t="shared" si="0"/>
        <v>0</v>
      </c>
      <c r="AI14">
        <f>0</f>
        <v>0</v>
      </c>
      <c r="AJ14">
        <f>(N14+O15+P16)/(AH14+AH15+AH16)*100</f>
        <v>100</v>
      </c>
    </row>
    <row r="15" spans="1:37">
      <c r="A15" s="9">
        <v>222</v>
      </c>
      <c r="B15" s="2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28">
        <v>0</v>
      </c>
      <c r="L15" s="2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28">
        <v>0</v>
      </c>
      <c r="U15" s="2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28">
        <v>0</v>
      </c>
      <c r="AD15" s="34">
        <v>0</v>
      </c>
      <c r="AE15" s="27">
        <v>0</v>
      </c>
      <c r="AF15" s="28">
        <v>0</v>
      </c>
      <c r="AG15" s="14">
        <v>222</v>
      </c>
      <c r="AH15">
        <f t="shared" si="0"/>
        <v>0</v>
      </c>
      <c r="AI15">
        <f>0</f>
        <v>0</v>
      </c>
    </row>
    <row r="16" spans="1:37">
      <c r="A16" s="9">
        <v>223</v>
      </c>
      <c r="B16" s="2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28">
        <v>0</v>
      </c>
      <c r="L16" s="27">
        <v>0</v>
      </c>
      <c r="M16" s="7">
        <v>0</v>
      </c>
      <c r="N16" s="7">
        <v>0</v>
      </c>
      <c r="O16" s="7">
        <v>0</v>
      </c>
      <c r="P16" s="7">
        <v>4</v>
      </c>
      <c r="Q16" s="7">
        <v>0</v>
      </c>
      <c r="R16" s="7">
        <v>0</v>
      </c>
      <c r="S16" s="7">
        <v>0</v>
      </c>
      <c r="T16" s="28">
        <v>0</v>
      </c>
      <c r="U16" s="2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28">
        <v>0</v>
      </c>
      <c r="AD16" s="34">
        <v>0</v>
      </c>
      <c r="AE16" s="27">
        <v>0</v>
      </c>
      <c r="AF16" s="28">
        <v>0</v>
      </c>
      <c r="AG16" s="14">
        <v>223</v>
      </c>
      <c r="AH16">
        <f t="shared" si="0"/>
        <v>4</v>
      </c>
      <c r="AI16">
        <f>P16/AH16*100</f>
        <v>100</v>
      </c>
    </row>
    <row r="17" spans="1:37">
      <c r="A17" s="9">
        <v>231</v>
      </c>
      <c r="B17" s="27">
        <v>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28">
        <v>0</v>
      </c>
      <c r="L17" s="2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28">
        <v>0</v>
      </c>
      <c r="U17" s="2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28">
        <v>0</v>
      </c>
      <c r="AD17" s="34">
        <v>0</v>
      </c>
      <c r="AE17" s="27">
        <v>0</v>
      </c>
      <c r="AF17" s="28">
        <v>1</v>
      </c>
      <c r="AG17" s="14">
        <v>231</v>
      </c>
      <c r="AH17">
        <f t="shared" si="0"/>
        <v>2</v>
      </c>
      <c r="AI17">
        <f>Q17/AH17*100</f>
        <v>0</v>
      </c>
      <c r="AJ17">
        <f>Q17/AH17*100</f>
        <v>0</v>
      </c>
    </row>
    <row r="18" spans="1:37">
      <c r="A18" s="9">
        <v>242</v>
      </c>
      <c r="B18" s="27">
        <v>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28">
        <v>0</v>
      </c>
      <c r="L18" s="2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2</v>
      </c>
      <c r="S18" s="7">
        <v>0</v>
      </c>
      <c r="T18" s="28">
        <v>0</v>
      </c>
      <c r="U18" s="2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28">
        <v>0</v>
      </c>
      <c r="AD18" s="34">
        <v>0</v>
      </c>
      <c r="AE18" s="27">
        <v>0</v>
      </c>
      <c r="AF18" s="28">
        <v>0</v>
      </c>
      <c r="AG18" s="14">
        <v>242</v>
      </c>
      <c r="AH18">
        <f t="shared" si="0"/>
        <v>3</v>
      </c>
      <c r="AI18">
        <f>R18/AH18*100</f>
        <v>66.666666666666657</v>
      </c>
      <c r="AJ18">
        <f>(R18+S19+T20)/(AH18+AH19+AH20)*100</f>
        <v>71.428571428571431</v>
      </c>
    </row>
    <row r="19" spans="1:37">
      <c r="A19" s="9">
        <v>243</v>
      </c>
      <c r="B19" s="2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28">
        <v>0</v>
      </c>
      <c r="L19" s="2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1</v>
      </c>
      <c r="T19" s="28">
        <v>0</v>
      </c>
      <c r="U19" s="2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28">
        <v>0</v>
      </c>
      <c r="AD19" s="34">
        <v>0</v>
      </c>
      <c r="AE19" s="27">
        <v>0</v>
      </c>
      <c r="AF19" s="28">
        <v>0</v>
      </c>
      <c r="AG19" s="14">
        <v>243</v>
      </c>
      <c r="AH19">
        <f t="shared" si="0"/>
        <v>1</v>
      </c>
      <c r="AI19">
        <f>S19/AH19*100</f>
        <v>100</v>
      </c>
    </row>
    <row r="20" spans="1:37" ht="15.75" thickBot="1">
      <c r="A20" s="9">
        <v>244</v>
      </c>
      <c r="B20" s="29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1">
        <v>0</v>
      </c>
      <c r="L20" s="29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1">
        <v>2</v>
      </c>
      <c r="U20" s="29">
        <v>0</v>
      </c>
      <c r="V20" s="30">
        <v>0</v>
      </c>
      <c r="W20" s="30">
        <v>0</v>
      </c>
      <c r="X20" s="30">
        <v>0</v>
      </c>
      <c r="Y20" s="30">
        <v>1</v>
      </c>
      <c r="Z20" s="30">
        <v>0</v>
      </c>
      <c r="AA20" s="30">
        <v>0</v>
      </c>
      <c r="AB20" s="30">
        <v>0</v>
      </c>
      <c r="AC20" s="31">
        <v>0</v>
      </c>
      <c r="AD20" s="35">
        <v>0</v>
      </c>
      <c r="AE20" s="29">
        <v>0</v>
      </c>
      <c r="AF20" s="31">
        <v>0</v>
      </c>
      <c r="AG20" s="14">
        <v>244</v>
      </c>
      <c r="AH20">
        <f t="shared" si="0"/>
        <v>3</v>
      </c>
      <c r="AI20">
        <f>T20/AH20*100</f>
        <v>66.666666666666657</v>
      </c>
    </row>
    <row r="21" spans="1:37" ht="15.75" thickTop="1">
      <c r="A21" s="10">
        <v>311</v>
      </c>
      <c r="B21" s="24">
        <v>0</v>
      </c>
      <c r="C21" s="25">
        <v>1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6">
        <v>0</v>
      </c>
      <c r="L21" s="24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6">
        <v>0</v>
      </c>
      <c r="U21" s="24">
        <v>4</v>
      </c>
      <c r="V21" s="25">
        <v>0</v>
      </c>
      <c r="W21" s="25">
        <v>0</v>
      </c>
      <c r="X21" s="25">
        <v>1</v>
      </c>
      <c r="Y21" s="25">
        <v>2</v>
      </c>
      <c r="Z21" s="25">
        <v>0</v>
      </c>
      <c r="AA21" s="25">
        <v>0</v>
      </c>
      <c r="AB21" s="25">
        <v>0</v>
      </c>
      <c r="AC21" s="26">
        <v>0</v>
      </c>
      <c r="AD21" s="33">
        <v>0</v>
      </c>
      <c r="AE21" s="24">
        <v>0</v>
      </c>
      <c r="AF21" s="26">
        <v>0</v>
      </c>
      <c r="AG21" s="15">
        <v>311</v>
      </c>
      <c r="AH21">
        <f t="shared" si="0"/>
        <v>8</v>
      </c>
      <c r="AI21">
        <f>U21/AH21*100</f>
        <v>50</v>
      </c>
      <c r="AJ21">
        <f>(U21+V22+W23)/(AH21+AH22+AH23)*100</f>
        <v>61.111111111111114</v>
      </c>
      <c r="AK21">
        <f>(U21+V22+W23+X24+Y25+Z26+AA27+AB28+AC29)/(SUM(AH21:AH29))*100</f>
        <v>50</v>
      </c>
    </row>
    <row r="22" spans="1:37">
      <c r="A22" s="10">
        <v>312</v>
      </c>
      <c r="B22" s="2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28">
        <v>0</v>
      </c>
      <c r="L22" s="2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28">
        <v>0</v>
      </c>
      <c r="U22" s="27">
        <v>0</v>
      </c>
      <c r="V22" s="7">
        <v>6</v>
      </c>
      <c r="W22" s="7">
        <v>0</v>
      </c>
      <c r="X22" s="7">
        <v>0</v>
      </c>
      <c r="Y22" s="7">
        <v>3</v>
      </c>
      <c r="Z22" s="7">
        <v>0</v>
      </c>
      <c r="AA22" s="7">
        <v>0</v>
      </c>
      <c r="AB22" s="7">
        <v>0</v>
      </c>
      <c r="AC22" s="28">
        <v>0</v>
      </c>
      <c r="AD22" s="34">
        <v>0</v>
      </c>
      <c r="AE22" s="27">
        <v>0</v>
      </c>
      <c r="AF22" s="28">
        <v>0</v>
      </c>
      <c r="AG22" s="15">
        <v>312</v>
      </c>
      <c r="AH22">
        <f t="shared" si="0"/>
        <v>9</v>
      </c>
      <c r="AI22">
        <f>V22/AH22*100</f>
        <v>66.666666666666657</v>
      </c>
    </row>
    <row r="23" spans="1:37">
      <c r="A23" s="10">
        <v>313</v>
      </c>
      <c r="B23" s="2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28">
        <v>0</v>
      </c>
      <c r="L23" s="2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28">
        <v>0</v>
      </c>
      <c r="U23" s="2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28">
        <v>0</v>
      </c>
      <c r="AD23" s="34">
        <v>0</v>
      </c>
      <c r="AE23" s="27">
        <v>0</v>
      </c>
      <c r="AF23" s="28">
        <v>0</v>
      </c>
      <c r="AG23" s="15">
        <v>313</v>
      </c>
      <c r="AH23">
        <f t="shared" si="0"/>
        <v>1</v>
      </c>
      <c r="AI23">
        <f>W23/AH23*100</f>
        <v>100</v>
      </c>
    </row>
    <row r="24" spans="1:37">
      <c r="A24" s="10">
        <v>321</v>
      </c>
      <c r="B24" s="27">
        <v>1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28">
        <v>1</v>
      </c>
      <c r="L24" s="27">
        <v>2</v>
      </c>
      <c r="M24" s="7">
        <v>0</v>
      </c>
      <c r="N24" s="7">
        <v>0</v>
      </c>
      <c r="O24" s="7">
        <v>0</v>
      </c>
      <c r="P24" s="7">
        <v>0</v>
      </c>
      <c r="Q24" s="7">
        <v>1</v>
      </c>
      <c r="R24" s="7">
        <v>0</v>
      </c>
      <c r="S24" s="7">
        <v>0</v>
      </c>
      <c r="T24" s="28">
        <v>0</v>
      </c>
      <c r="U24" s="27">
        <v>0</v>
      </c>
      <c r="V24" s="7">
        <v>0</v>
      </c>
      <c r="W24" s="7">
        <v>0</v>
      </c>
      <c r="X24" s="7">
        <v>9</v>
      </c>
      <c r="Y24" s="7">
        <v>5</v>
      </c>
      <c r="Z24" s="7">
        <v>0</v>
      </c>
      <c r="AA24" s="7">
        <v>0</v>
      </c>
      <c r="AB24" s="7">
        <v>1</v>
      </c>
      <c r="AC24" s="28">
        <v>0</v>
      </c>
      <c r="AD24" s="34">
        <v>0</v>
      </c>
      <c r="AE24" s="27">
        <v>0</v>
      </c>
      <c r="AF24" s="28">
        <v>0</v>
      </c>
      <c r="AG24" s="15">
        <v>321</v>
      </c>
      <c r="AH24">
        <f t="shared" si="0"/>
        <v>21</v>
      </c>
      <c r="AI24">
        <f>X24/AH24*100</f>
        <v>42.857142857142854</v>
      </c>
      <c r="AJ24">
        <f>(X24+Y25+Z26)/(AH24+AH25+AH26)*100</f>
        <v>42.424242424242422</v>
      </c>
    </row>
    <row r="25" spans="1:37">
      <c r="A25" s="10">
        <v>323</v>
      </c>
      <c r="B25" s="27">
        <v>1</v>
      </c>
      <c r="C25" s="7">
        <v>0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28">
        <v>0</v>
      </c>
      <c r="L25" s="27">
        <v>2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28">
        <v>0</v>
      </c>
      <c r="U25" s="27">
        <v>0</v>
      </c>
      <c r="V25" s="7">
        <v>0</v>
      </c>
      <c r="W25" s="7">
        <v>0</v>
      </c>
      <c r="X25" s="7">
        <v>1</v>
      </c>
      <c r="Y25" s="7">
        <v>2</v>
      </c>
      <c r="Z25" s="7">
        <v>1</v>
      </c>
      <c r="AA25" s="7">
        <v>0</v>
      </c>
      <c r="AB25" s="7">
        <v>0</v>
      </c>
      <c r="AC25" s="28">
        <v>0</v>
      </c>
      <c r="AD25" s="34">
        <v>0</v>
      </c>
      <c r="AE25" s="27">
        <v>0</v>
      </c>
      <c r="AF25" s="28">
        <v>0</v>
      </c>
      <c r="AG25" s="15">
        <v>323</v>
      </c>
      <c r="AH25">
        <f t="shared" si="0"/>
        <v>8</v>
      </c>
      <c r="AI25">
        <f>Y25/AH25*100</f>
        <v>25</v>
      </c>
    </row>
    <row r="26" spans="1:37">
      <c r="A26" s="10">
        <v>324</v>
      </c>
      <c r="B26" s="2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28">
        <v>0</v>
      </c>
      <c r="L26" s="2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28">
        <v>0</v>
      </c>
      <c r="U26" s="27">
        <v>0</v>
      </c>
      <c r="V26" s="7">
        <v>0</v>
      </c>
      <c r="W26" s="7">
        <v>0</v>
      </c>
      <c r="X26" s="7">
        <v>0</v>
      </c>
      <c r="Y26" s="7">
        <v>1</v>
      </c>
      <c r="Z26" s="7">
        <v>3</v>
      </c>
      <c r="AA26" s="7">
        <v>0</v>
      </c>
      <c r="AB26" s="7">
        <v>0</v>
      </c>
      <c r="AC26" s="28">
        <v>0</v>
      </c>
      <c r="AD26" s="34">
        <v>0</v>
      </c>
      <c r="AE26" s="27">
        <v>0</v>
      </c>
      <c r="AF26" s="28">
        <v>0</v>
      </c>
      <c r="AG26" s="15">
        <v>324</v>
      </c>
      <c r="AH26">
        <f t="shared" si="0"/>
        <v>4</v>
      </c>
      <c r="AI26">
        <f>Z26/AH26*100</f>
        <v>75</v>
      </c>
    </row>
    <row r="27" spans="1:37">
      <c r="A27" s="10">
        <v>332</v>
      </c>
      <c r="B27" s="2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28">
        <v>0</v>
      </c>
      <c r="L27" s="2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28">
        <v>0</v>
      </c>
      <c r="U27" s="2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28">
        <v>0</v>
      </c>
      <c r="AD27" s="34">
        <v>0</v>
      </c>
      <c r="AE27" s="27">
        <v>0</v>
      </c>
      <c r="AF27" s="28">
        <v>0</v>
      </c>
      <c r="AG27" s="15">
        <v>332</v>
      </c>
      <c r="AH27">
        <f t="shared" si="0"/>
        <v>0</v>
      </c>
      <c r="AI27">
        <f>0</f>
        <v>0</v>
      </c>
      <c r="AJ27">
        <f>(AA27+AB28+AC29)/(AH27+AH28+AH29)*100</f>
        <v>100</v>
      </c>
    </row>
    <row r="28" spans="1:37">
      <c r="A28" s="10">
        <v>333</v>
      </c>
      <c r="B28" s="2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28">
        <v>0</v>
      </c>
      <c r="L28" s="2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28">
        <v>0</v>
      </c>
      <c r="U28" s="2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28">
        <v>0</v>
      </c>
      <c r="AD28" s="34">
        <v>0</v>
      </c>
      <c r="AE28" s="27">
        <v>0</v>
      </c>
      <c r="AF28" s="28">
        <v>0</v>
      </c>
      <c r="AG28" s="15">
        <v>333</v>
      </c>
      <c r="AH28">
        <f t="shared" si="0"/>
        <v>0</v>
      </c>
      <c r="AI28">
        <f>0</f>
        <v>0</v>
      </c>
    </row>
    <row r="29" spans="1:37" ht="15.75" thickBot="1">
      <c r="A29" s="10">
        <v>334</v>
      </c>
      <c r="B29" s="29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1">
        <v>0</v>
      </c>
      <c r="L29" s="29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1">
        <v>0</v>
      </c>
      <c r="U29" s="29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1">
        <v>1</v>
      </c>
      <c r="AD29" s="35">
        <v>0</v>
      </c>
      <c r="AE29" s="29">
        <v>0</v>
      </c>
      <c r="AF29" s="31">
        <v>0</v>
      </c>
      <c r="AG29" s="15">
        <v>334</v>
      </c>
      <c r="AH29">
        <f t="shared" si="0"/>
        <v>1</v>
      </c>
      <c r="AI29">
        <f>AC29/AH29*100</f>
        <v>100</v>
      </c>
    </row>
    <row r="30" spans="1:37" ht="16.5" thickTop="1" thickBot="1">
      <c r="A30" s="11">
        <v>411</v>
      </c>
      <c r="B30" s="36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8">
        <v>0</v>
      </c>
      <c r="L30" s="36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8">
        <v>0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8">
        <v>0</v>
      </c>
      <c r="AD30" s="23">
        <v>0</v>
      </c>
      <c r="AE30" s="36">
        <v>0</v>
      </c>
      <c r="AF30" s="38">
        <v>0</v>
      </c>
      <c r="AG30" s="16">
        <v>411</v>
      </c>
      <c r="AH30">
        <f t="shared" si="0"/>
        <v>0</v>
      </c>
      <c r="AI30">
        <f>0</f>
        <v>0</v>
      </c>
      <c r="AJ30">
        <f>0</f>
        <v>0</v>
      </c>
      <c r="AK30">
        <f>0</f>
        <v>0</v>
      </c>
    </row>
    <row r="31" spans="1:37" ht="15.75" thickTop="1">
      <c r="A31" s="12">
        <v>511</v>
      </c>
      <c r="B31" s="24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6">
        <v>0</v>
      </c>
      <c r="L31" s="24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6">
        <v>0</v>
      </c>
      <c r="U31" s="24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6">
        <v>0</v>
      </c>
      <c r="AD31" s="33">
        <v>0</v>
      </c>
      <c r="AE31" s="24">
        <v>0</v>
      </c>
      <c r="AF31" s="26">
        <v>0</v>
      </c>
      <c r="AG31" s="17">
        <v>511</v>
      </c>
      <c r="AH31">
        <f t="shared" si="0"/>
        <v>0</v>
      </c>
      <c r="AI31">
        <f>0</f>
        <v>0</v>
      </c>
      <c r="AJ31">
        <f>0</f>
        <v>0</v>
      </c>
      <c r="AK31">
        <f>0</f>
        <v>0</v>
      </c>
    </row>
    <row r="32" spans="1:37" ht="15.75" thickBot="1">
      <c r="A32" s="12">
        <v>512</v>
      </c>
      <c r="B32" s="29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1">
        <v>0</v>
      </c>
      <c r="L32" s="29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1">
        <v>0</v>
      </c>
      <c r="U32" s="29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1">
        <v>0</v>
      </c>
      <c r="AD32" s="35">
        <v>0</v>
      </c>
      <c r="AE32" s="29">
        <v>0</v>
      </c>
      <c r="AF32" s="31">
        <v>0</v>
      </c>
      <c r="AG32" s="17">
        <v>512</v>
      </c>
      <c r="AH32">
        <f t="shared" si="0"/>
        <v>0</v>
      </c>
      <c r="AI32">
        <f>0</f>
        <v>0</v>
      </c>
    </row>
    <row r="33" spans="1:37" ht="15.75" thickTop="1">
      <c r="A33" s="1"/>
      <c r="B33" s="2">
        <v>111</v>
      </c>
      <c r="C33" s="2">
        <v>112</v>
      </c>
      <c r="D33" s="2">
        <v>121</v>
      </c>
      <c r="E33" s="2">
        <v>122</v>
      </c>
      <c r="F33" s="2">
        <v>124</v>
      </c>
      <c r="G33" s="2">
        <v>131</v>
      </c>
      <c r="H33" s="2">
        <v>132</v>
      </c>
      <c r="I33" s="2">
        <v>133</v>
      </c>
      <c r="J33" s="2">
        <v>141</v>
      </c>
      <c r="K33" s="2">
        <v>142</v>
      </c>
      <c r="L33" s="3">
        <v>211</v>
      </c>
      <c r="M33" s="3">
        <v>212</v>
      </c>
      <c r="N33" s="3">
        <v>221</v>
      </c>
      <c r="O33" s="3">
        <v>222</v>
      </c>
      <c r="P33" s="3">
        <v>223</v>
      </c>
      <c r="Q33" s="3">
        <v>231</v>
      </c>
      <c r="R33" s="3">
        <v>242</v>
      </c>
      <c r="S33" s="3">
        <v>243</v>
      </c>
      <c r="T33" s="3">
        <v>244</v>
      </c>
      <c r="U33" s="4">
        <v>311</v>
      </c>
      <c r="V33" s="4">
        <v>312</v>
      </c>
      <c r="W33" s="4">
        <v>313</v>
      </c>
      <c r="X33" s="4">
        <v>321</v>
      </c>
      <c r="Y33" s="4">
        <v>323</v>
      </c>
      <c r="Z33" s="4">
        <v>324</v>
      </c>
      <c r="AA33" s="4">
        <v>332</v>
      </c>
      <c r="AB33" s="4">
        <v>333</v>
      </c>
      <c r="AC33" s="4">
        <v>334</v>
      </c>
      <c r="AD33" s="5">
        <v>411</v>
      </c>
      <c r="AE33" s="6">
        <v>511</v>
      </c>
      <c r="AF33" s="6">
        <v>512</v>
      </c>
      <c r="AG33">
        <f>B2+C3+D4+E5+F6+G7+H8+I9+J10+K11+L12+M13+N14+O15+P16+Q17+R18+S19+T20+U21+V22+W23+X24+Y25+Z26+AA27+AB28+AC29+AD30+AE31+AF32</f>
        <v>57</v>
      </c>
      <c r="AH33">
        <f>SUM(AH2:AH32)</f>
        <v>122</v>
      </c>
    </row>
    <row r="34" spans="1:37">
      <c r="A34" s="40" t="s">
        <v>2</v>
      </c>
      <c r="B34">
        <f>SUM(B2:B32)</f>
        <v>9</v>
      </c>
      <c r="C34">
        <f t="shared" ref="C34:AF34" si="1">SUM(C2:C32)</f>
        <v>4</v>
      </c>
      <c r="D34">
        <f t="shared" si="1"/>
        <v>4</v>
      </c>
      <c r="E34">
        <f t="shared" si="1"/>
        <v>1</v>
      </c>
      <c r="F34">
        <f t="shared" si="1"/>
        <v>0</v>
      </c>
      <c r="G34">
        <f t="shared" si="1"/>
        <v>1</v>
      </c>
      <c r="H34">
        <f t="shared" si="1"/>
        <v>1</v>
      </c>
      <c r="I34">
        <f t="shared" si="1"/>
        <v>4</v>
      </c>
      <c r="J34">
        <f t="shared" si="1"/>
        <v>3</v>
      </c>
      <c r="K34">
        <f t="shared" si="1"/>
        <v>1</v>
      </c>
      <c r="L34">
        <f t="shared" si="1"/>
        <v>18</v>
      </c>
      <c r="M34">
        <f t="shared" si="1"/>
        <v>4</v>
      </c>
      <c r="N34">
        <f t="shared" si="1"/>
        <v>0</v>
      </c>
      <c r="O34">
        <f t="shared" si="1"/>
        <v>0</v>
      </c>
      <c r="P34">
        <f t="shared" si="1"/>
        <v>4</v>
      </c>
      <c r="Q34">
        <f t="shared" si="1"/>
        <v>1</v>
      </c>
      <c r="R34">
        <f t="shared" si="1"/>
        <v>3</v>
      </c>
      <c r="S34">
        <f t="shared" si="1"/>
        <v>2</v>
      </c>
      <c r="T34">
        <f t="shared" si="1"/>
        <v>3</v>
      </c>
      <c r="U34">
        <f t="shared" si="1"/>
        <v>9</v>
      </c>
      <c r="V34">
        <f t="shared" si="1"/>
        <v>6</v>
      </c>
      <c r="W34">
        <f t="shared" si="1"/>
        <v>1</v>
      </c>
      <c r="X34">
        <f t="shared" si="1"/>
        <v>16</v>
      </c>
      <c r="Y34">
        <f t="shared" si="1"/>
        <v>15</v>
      </c>
      <c r="Z34">
        <f t="shared" si="1"/>
        <v>7</v>
      </c>
      <c r="AA34">
        <f t="shared" si="1"/>
        <v>0</v>
      </c>
      <c r="AB34">
        <f t="shared" si="1"/>
        <v>1</v>
      </c>
      <c r="AC34">
        <f t="shared" si="1"/>
        <v>1</v>
      </c>
      <c r="AD34">
        <f t="shared" si="1"/>
        <v>0</v>
      </c>
      <c r="AE34">
        <f t="shared" si="1"/>
        <v>0</v>
      </c>
      <c r="AF34">
        <f t="shared" si="1"/>
        <v>3</v>
      </c>
      <c r="AG34">
        <f>SUM(B34:AF34)</f>
        <v>122</v>
      </c>
    </row>
    <row r="35" spans="1:37">
      <c r="A35" s="40" t="s">
        <v>3</v>
      </c>
      <c r="B35">
        <f>B2/B34*100</f>
        <v>22.222222222222221</v>
      </c>
      <c r="C35">
        <f>C3/C34*100</f>
        <v>25</v>
      </c>
      <c r="D35">
        <f>D4/D34*100</f>
        <v>25</v>
      </c>
      <c r="E35">
        <f>E5/E34*100</f>
        <v>100</v>
      </c>
      <c r="F35">
        <v>0</v>
      </c>
      <c r="G35">
        <f>G7/G34*100</f>
        <v>0</v>
      </c>
      <c r="H35">
        <f>H8/H34*100</f>
        <v>100</v>
      </c>
      <c r="I35">
        <f>I9/I34*100</f>
        <v>50</v>
      </c>
      <c r="J35">
        <f>J10/J34*100</f>
        <v>66.666666666666657</v>
      </c>
      <c r="K35">
        <f>K11/K34*100</f>
        <v>0</v>
      </c>
      <c r="L35">
        <f>L12/L34*100</f>
        <v>61.111111111111114</v>
      </c>
      <c r="M35">
        <f>M13/M34*100</f>
        <v>25</v>
      </c>
      <c r="N35">
        <v>0</v>
      </c>
      <c r="O35">
        <v>0</v>
      </c>
      <c r="P35">
        <f>P16/P34*100</f>
        <v>100</v>
      </c>
      <c r="Q35">
        <f>Q17/Q34*100</f>
        <v>0</v>
      </c>
      <c r="R35">
        <f>R18/R34*100</f>
        <v>66.666666666666657</v>
      </c>
      <c r="S35">
        <f>S19/S34*100</f>
        <v>50</v>
      </c>
      <c r="T35">
        <f>T20/T34*100</f>
        <v>66.666666666666657</v>
      </c>
      <c r="U35">
        <f>U21/U34*100</f>
        <v>44.444444444444443</v>
      </c>
      <c r="V35">
        <f>V22/V34*100</f>
        <v>100</v>
      </c>
      <c r="W35">
        <f>W23/W34*100</f>
        <v>100</v>
      </c>
      <c r="X35">
        <f>X24/X34*100</f>
        <v>56.25</v>
      </c>
      <c r="Y35">
        <f>Y25/Y34*100</f>
        <v>13.333333333333334</v>
      </c>
      <c r="Z35">
        <f>Z26/Z34*100</f>
        <v>42.857142857142854</v>
      </c>
      <c r="AA35">
        <v>0</v>
      </c>
      <c r="AB35">
        <f>AB28/AB34*100</f>
        <v>0</v>
      </c>
      <c r="AC35">
        <f>AC29/AC34*100</f>
        <v>100</v>
      </c>
      <c r="AD35">
        <f>0</f>
        <v>0</v>
      </c>
      <c r="AE35">
        <f>0</f>
        <v>0</v>
      </c>
      <c r="AF35">
        <f>AF32/AF34*100</f>
        <v>0</v>
      </c>
      <c r="AI35" s="40" t="s">
        <v>8</v>
      </c>
      <c r="AJ35" s="40"/>
      <c r="AK35">
        <f>AG33/AH33*100</f>
        <v>46.721311475409841</v>
      </c>
    </row>
    <row r="36" spans="1:37">
      <c r="A36" s="40" t="s">
        <v>4</v>
      </c>
      <c r="B36">
        <f>(B2+C3)/(B34+C34)*100</f>
        <v>23.076923076923077</v>
      </c>
      <c r="D36">
        <f>(D4+E5+F6)/(D34+E34+F34)*100</f>
        <v>40</v>
      </c>
      <c r="G36">
        <f>(G7+H8+I9)/(G34+H34+I34)*100</f>
        <v>50</v>
      </c>
      <c r="J36">
        <f>(J10+K11)/(J34+K34)*100</f>
        <v>50</v>
      </c>
      <c r="L36">
        <f>(L12+M13)/(L34+M34)*100</f>
        <v>54.54545454545454</v>
      </c>
      <c r="N36">
        <f>(N14+O15+P16)/(N34+O34+P34)*100</f>
        <v>100</v>
      </c>
      <c r="Q36">
        <f>Q35</f>
        <v>0</v>
      </c>
      <c r="R36">
        <f>(R18+S19+T20)/(R34+S34+T34)*100</f>
        <v>62.5</v>
      </c>
      <c r="U36">
        <f>(U21+V22+W23)/(U34+V34+W34)*100</f>
        <v>68.75</v>
      </c>
      <c r="X36">
        <f>(X24+Y25+Z26)/(SUM(X34:Z34))*100</f>
        <v>36.84210526315789</v>
      </c>
      <c r="AA36">
        <f>(AA27+AB28+AC29)/(SUM(AA34:AC34))*100</f>
        <v>50</v>
      </c>
      <c r="AD36">
        <f>AD35</f>
        <v>0</v>
      </c>
      <c r="AE36">
        <f>(AE31+AF32)/(AE34+AF34)*100</f>
        <v>0</v>
      </c>
    </row>
    <row r="37" spans="1:37">
      <c r="A37" s="40" t="s">
        <v>5</v>
      </c>
      <c r="B37">
        <f>(B2+C3+D4+E5+F6+G7+H8+I9+J10+K11)/(SUM(B34:K34))*100</f>
        <v>35.714285714285715</v>
      </c>
      <c r="L37">
        <f>(L12+M13+N14+O15+P16+Q17+R18+S19+T20)/(SUM(L34:T34))*100</f>
        <v>60</v>
      </c>
      <c r="U37">
        <f>(U21+V22+W23+X24+Y25+Z26+AA27+AB28+AC29)/(SUM(U34:AC34))*100</f>
        <v>46.428571428571431</v>
      </c>
      <c r="AD37">
        <f>AD36</f>
        <v>0</v>
      </c>
      <c r="AE37">
        <f>AE36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7"/>
  <sheetViews>
    <sheetView tabSelected="1" zoomScaleNormal="100" workbookViewId="0"/>
  </sheetViews>
  <sheetFormatPr baseColWidth="10" defaultRowHeight="15"/>
  <cols>
    <col min="1" max="1" width="15.42578125" customWidth="1"/>
    <col min="2" max="33" width="3.7109375" customWidth="1"/>
    <col min="34" max="34" width="4" customWidth="1"/>
    <col min="35" max="35" width="9.85546875" customWidth="1"/>
    <col min="36" max="36" width="9.42578125" customWidth="1"/>
  </cols>
  <sheetData>
    <row r="1" spans="1:37" ht="15.75" thickBot="1">
      <c r="A1" s="1"/>
      <c r="B1" s="18">
        <v>111</v>
      </c>
      <c r="C1" s="18">
        <v>112</v>
      </c>
      <c r="D1" s="18">
        <v>121</v>
      </c>
      <c r="E1" s="18">
        <v>122</v>
      </c>
      <c r="F1" s="18">
        <v>124</v>
      </c>
      <c r="G1" s="18">
        <v>131</v>
      </c>
      <c r="H1" s="18">
        <v>132</v>
      </c>
      <c r="I1" s="18">
        <v>133</v>
      </c>
      <c r="J1" s="18">
        <v>141</v>
      </c>
      <c r="K1" s="18">
        <v>142</v>
      </c>
      <c r="L1" s="19">
        <v>211</v>
      </c>
      <c r="M1" s="19">
        <v>212</v>
      </c>
      <c r="N1" s="19">
        <v>221</v>
      </c>
      <c r="O1" s="19">
        <v>222</v>
      </c>
      <c r="P1" s="19">
        <v>223</v>
      </c>
      <c r="Q1" s="19">
        <v>231</v>
      </c>
      <c r="R1" s="19">
        <v>242</v>
      </c>
      <c r="S1" s="19">
        <v>243</v>
      </c>
      <c r="T1" s="19">
        <v>244</v>
      </c>
      <c r="U1" s="20">
        <v>311</v>
      </c>
      <c r="V1" s="20">
        <v>312</v>
      </c>
      <c r="W1" s="20">
        <v>313</v>
      </c>
      <c r="X1" s="20">
        <v>321</v>
      </c>
      <c r="Y1" s="20">
        <v>323</v>
      </c>
      <c r="Z1" s="20">
        <v>324</v>
      </c>
      <c r="AA1" s="20">
        <v>332</v>
      </c>
      <c r="AB1" s="20">
        <v>333</v>
      </c>
      <c r="AC1" s="20">
        <v>334</v>
      </c>
      <c r="AD1" s="21">
        <v>411</v>
      </c>
      <c r="AE1" s="22">
        <v>511</v>
      </c>
      <c r="AF1" s="22">
        <v>512</v>
      </c>
      <c r="AH1" s="40" t="s">
        <v>0</v>
      </c>
      <c r="AI1" s="39"/>
      <c r="AJ1" s="40" t="s">
        <v>4</v>
      </c>
      <c r="AK1" s="40" t="s">
        <v>5</v>
      </c>
    </row>
    <row r="2" spans="1:37" ht="15.75" thickTop="1">
      <c r="A2" s="8">
        <v>111</v>
      </c>
      <c r="B2" s="24">
        <v>10</v>
      </c>
      <c r="C2" s="25">
        <v>0</v>
      </c>
      <c r="D2" s="25">
        <v>0</v>
      </c>
      <c r="E2" s="25">
        <v>0</v>
      </c>
      <c r="F2" s="25">
        <v>0</v>
      </c>
      <c r="G2" s="25">
        <v>0</v>
      </c>
      <c r="H2" s="25">
        <v>0</v>
      </c>
      <c r="I2" s="25">
        <v>0</v>
      </c>
      <c r="J2" s="25">
        <v>0</v>
      </c>
      <c r="K2" s="26">
        <v>0</v>
      </c>
      <c r="L2" s="32">
        <v>0</v>
      </c>
      <c r="M2" s="25">
        <v>0</v>
      </c>
      <c r="N2" s="25">
        <v>0</v>
      </c>
      <c r="O2" s="25">
        <v>0</v>
      </c>
      <c r="P2" s="25">
        <v>0</v>
      </c>
      <c r="Q2" s="25">
        <v>0</v>
      </c>
      <c r="R2" s="25">
        <v>0</v>
      </c>
      <c r="S2" s="25">
        <v>0</v>
      </c>
      <c r="T2" s="26">
        <v>0</v>
      </c>
      <c r="U2" s="24">
        <v>0</v>
      </c>
      <c r="V2" s="25">
        <v>0</v>
      </c>
      <c r="W2" s="25">
        <v>0</v>
      </c>
      <c r="X2" s="25">
        <v>0</v>
      </c>
      <c r="Y2" s="25">
        <v>0</v>
      </c>
      <c r="Z2" s="25">
        <v>0</v>
      </c>
      <c r="AA2" s="25">
        <v>0</v>
      </c>
      <c r="AB2" s="25">
        <v>0</v>
      </c>
      <c r="AC2" s="26">
        <v>0</v>
      </c>
      <c r="AD2" s="33">
        <v>0</v>
      </c>
      <c r="AE2" s="24">
        <v>0</v>
      </c>
      <c r="AF2" s="26">
        <v>0</v>
      </c>
      <c r="AG2" s="13">
        <v>111</v>
      </c>
      <c r="AH2">
        <f>SUM(B2:AF2)</f>
        <v>10</v>
      </c>
      <c r="AI2">
        <f>B2/AH2*100</f>
        <v>100</v>
      </c>
      <c r="AJ2">
        <f>(B2+C3)/(AH2+AH3)*100</f>
        <v>95.652173913043484</v>
      </c>
      <c r="AK2">
        <f>(B2+C3+D4+E5+F6+G7+H8+I9+J10+K11)/(SUM(AH2:AH11))*100</f>
        <v>95.238095238095227</v>
      </c>
    </row>
    <row r="3" spans="1:37">
      <c r="A3" s="8">
        <v>112</v>
      </c>
      <c r="B3" s="27">
        <v>1</v>
      </c>
      <c r="C3" s="7">
        <v>12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28">
        <v>0</v>
      </c>
      <c r="L3" s="2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28">
        <v>0</v>
      </c>
      <c r="U3" s="2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28">
        <v>0</v>
      </c>
      <c r="AD3" s="34">
        <v>0</v>
      </c>
      <c r="AE3" s="27">
        <v>0</v>
      </c>
      <c r="AF3" s="28">
        <v>0</v>
      </c>
      <c r="AG3" s="13">
        <v>112</v>
      </c>
      <c r="AH3">
        <f t="shared" ref="AH3:AH32" si="0">SUM(B3:AF3)</f>
        <v>13</v>
      </c>
      <c r="AI3">
        <f>C3/AH3*100</f>
        <v>92.307692307692307</v>
      </c>
    </row>
    <row r="4" spans="1:37">
      <c r="A4" s="8">
        <v>121</v>
      </c>
      <c r="B4" s="27">
        <v>0</v>
      </c>
      <c r="C4" s="7">
        <v>0</v>
      </c>
      <c r="D4" s="7">
        <v>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28">
        <v>0</v>
      </c>
      <c r="L4" s="2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28">
        <v>0</v>
      </c>
      <c r="U4" s="2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28">
        <v>0</v>
      </c>
      <c r="AD4" s="34">
        <v>0</v>
      </c>
      <c r="AE4" s="27">
        <v>0</v>
      </c>
      <c r="AF4" s="28">
        <v>0</v>
      </c>
      <c r="AG4" s="13">
        <v>121</v>
      </c>
      <c r="AH4">
        <f t="shared" si="0"/>
        <v>8</v>
      </c>
      <c r="AI4">
        <f>D4/AH4*100</f>
        <v>100</v>
      </c>
      <c r="AJ4">
        <f>(D4+E5+F6)/(AH4+AH5+AH6)*100</f>
        <v>100</v>
      </c>
    </row>
    <row r="5" spans="1:37">
      <c r="A5" s="8">
        <v>122</v>
      </c>
      <c r="B5" s="2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28">
        <v>0</v>
      </c>
      <c r="L5" s="2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28">
        <v>0</v>
      </c>
      <c r="U5" s="2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28">
        <v>0</v>
      </c>
      <c r="AD5" s="34">
        <v>0</v>
      </c>
      <c r="AE5" s="27">
        <v>0</v>
      </c>
      <c r="AF5" s="28">
        <v>0</v>
      </c>
      <c r="AG5" s="13">
        <v>122</v>
      </c>
      <c r="AH5">
        <f t="shared" si="0"/>
        <v>0</v>
      </c>
      <c r="AI5">
        <f>0</f>
        <v>0</v>
      </c>
    </row>
    <row r="6" spans="1:37">
      <c r="A6" s="8">
        <v>124</v>
      </c>
      <c r="B6" s="27">
        <v>0</v>
      </c>
      <c r="C6" s="7">
        <v>0</v>
      </c>
      <c r="D6" s="7">
        <v>0</v>
      </c>
      <c r="E6" s="7">
        <v>0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28">
        <v>0</v>
      </c>
      <c r="L6" s="2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28">
        <v>0</v>
      </c>
      <c r="U6" s="2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28">
        <v>0</v>
      </c>
      <c r="AD6" s="34">
        <v>0</v>
      </c>
      <c r="AE6" s="27">
        <v>0</v>
      </c>
      <c r="AF6" s="28">
        <v>0</v>
      </c>
      <c r="AG6" s="13">
        <v>124</v>
      </c>
      <c r="AH6">
        <f t="shared" si="0"/>
        <v>2</v>
      </c>
      <c r="AI6">
        <f>F6/AH6*100</f>
        <v>100</v>
      </c>
    </row>
    <row r="7" spans="1:37">
      <c r="A7" s="8">
        <v>131</v>
      </c>
      <c r="B7" s="27">
        <v>0</v>
      </c>
      <c r="C7" s="7">
        <v>0</v>
      </c>
      <c r="D7" s="7">
        <v>0</v>
      </c>
      <c r="E7" s="7">
        <v>0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28">
        <v>0</v>
      </c>
      <c r="L7" s="2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28">
        <v>0</v>
      </c>
      <c r="U7" s="2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28">
        <v>0</v>
      </c>
      <c r="AD7" s="34">
        <v>0</v>
      </c>
      <c r="AE7" s="27">
        <v>0</v>
      </c>
      <c r="AF7" s="28">
        <v>0</v>
      </c>
      <c r="AG7" s="13">
        <v>131</v>
      </c>
      <c r="AH7">
        <f t="shared" si="0"/>
        <v>1</v>
      </c>
      <c r="AI7">
        <f>G7/AH7*100</f>
        <v>100</v>
      </c>
      <c r="AJ7">
        <f>(G7+H8+I9)/(AH7+AH8+AH9)*100</f>
        <v>100</v>
      </c>
    </row>
    <row r="8" spans="1:37">
      <c r="A8" s="8">
        <v>132</v>
      </c>
      <c r="B8" s="2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28">
        <v>0</v>
      </c>
      <c r="L8" s="2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28">
        <v>0</v>
      </c>
      <c r="U8" s="2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28">
        <v>0</v>
      </c>
      <c r="AD8" s="34">
        <v>0</v>
      </c>
      <c r="AE8" s="27">
        <v>0</v>
      </c>
      <c r="AF8" s="28">
        <v>0</v>
      </c>
      <c r="AG8" s="13">
        <v>132</v>
      </c>
      <c r="AH8">
        <f t="shared" si="0"/>
        <v>0</v>
      </c>
      <c r="AI8">
        <f>0</f>
        <v>0</v>
      </c>
    </row>
    <row r="9" spans="1:37">
      <c r="A9" s="8">
        <v>133</v>
      </c>
      <c r="B9" s="2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3</v>
      </c>
      <c r="J9" s="7">
        <v>0</v>
      </c>
      <c r="K9" s="28">
        <v>0</v>
      </c>
      <c r="L9" s="2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28">
        <v>0</v>
      </c>
      <c r="U9" s="2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28">
        <v>0</v>
      </c>
      <c r="AD9" s="34">
        <v>0</v>
      </c>
      <c r="AE9" s="27">
        <v>0</v>
      </c>
      <c r="AF9" s="28">
        <v>0</v>
      </c>
      <c r="AG9" s="13">
        <v>133</v>
      </c>
      <c r="AH9">
        <f t="shared" si="0"/>
        <v>3</v>
      </c>
      <c r="AI9">
        <f>I9/AH9*100</f>
        <v>100</v>
      </c>
    </row>
    <row r="10" spans="1:37">
      <c r="A10" s="8">
        <v>141</v>
      </c>
      <c r="B10" s="2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4</v>
      </c>
      <c r="K10" s="28">
        <v>1</v>
      </c>
      <c r="L10" s="2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28">
        <v>0</v>
      </c>
      <c r="U10" s="2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28">
        <v>0</v>
      </c>
      <c r="AD10" s="34">
        <v>0</v>
      </c>
      <c r="AE10" s="27">
        <v>0</v>
      </c>
      <c r="AF10" s="28">
        <v>0</v>
      </c>
      <c r="AG10" s="13">
        <v>141</v>
      </c>
      <c r="AH10">
        <f t="shared" si="0"/>
        <v>5</v>
      </c>
      <c r="AI10">
        <f>J10/AH10*100</f>
        <v>80</v>
      </c>
      <c r="AJ10">
        <f>(J10+K11)/(AH10+AH11)*100</f>
        <v>80</v>
      </c>
    </row>
    <row r="11" spans="1:37" ht="15.75" thickBot="1">
      <c r="A11" s="8">
        <v>142</v>
      </c>
      <c r="B11" s="29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1">
        <v>0</v>
      </c>
      <c r="L11" s="29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1">
        <v>0</v>
      </c>
      <c r="U11" s="29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1">
        <v>0</v>
      </c>
      <c r="AD11" s="35">
        <v>0</v>
      </c>
      <c r="AE11" s="29">
        <v>0</v>
      </c>
      <c r="AF11" s="31">
        <v>0</v>
      </c>
      <c r="AG11" s="13">
        <v>142</v>
      </c>
      <c r="AH11">
        <f t="shared" si="0"/>
        <v>0</v>
      </c>
      <c r="AI11">
        <f>0</f>
        <v>0</v>
      </c>
    </row>
    <row r="12" spans="1:37" ht="15.75" thickTop="1">
      <c r="A12" s="9">
        <v>211</v>
      </c>
      <c r="B12" s="24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6">
        <v>0</v>
      </c>
      <c r="L12" s="24">
        <v>7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6">
        <v>0</v>
      </c>
      <c r="U12" s="24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6">
        <v>0</v>
      </c>
      <c r="AD12" s="33">
        <v>0</v>
      </c>
      <c r="AE12" s="24">
        <v>0</v>
      </c>
      <c r="AF12" s="26">
        <v>0</v>
      </c>
      <c r="AG12" s="14">
        <v>211</v>
      </c>
      <c r="AH12">
        <f t="shared" si="0"/>
        <v>7</v>
      </c>
      <c r="AI12">
        <f>L12/AH12*100</f>
        <v>100</v>
      </c>
      <c r="AJ12">
        <f>(L12+M13)/(AH12+AH13)*100</f>
        <v>100</v>
      </c>
      <c r="AK12">
        <f>(L12+M13+N14+O15+P16+Q17+R18+S19+T20)/(SUM(AH12:AH20))*100</f>
        <v>91.304347826086953</v>
      </c>
    </row>
    <row r="13" spans="1:37">
      <c r="A13" s="9">
        <v>212</v>
      </c>
      <c r="B13" s="2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28">
        <v>0</v>
      </c>
      <c r="L13" s="27">
        <v>0</v>
      </c>
      <c r="M13" s="7">
        <v>4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28">
        <v>0</v>
      </c>
      <c r="U13" s="2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28">
        <v>0</v>
      </c>
      <c r="AD13" s="34">
        <v>0</v>
      </c>
      <c r="AE13" s="27">
        <v>0</v>
      </c>
      <c r="AF13" s="28">
        <v>0</v>
      </c>
      <c r="AG13" s="14">
        <v>212</v>
      </c>
      <c r="AH13">
        <f t="shared" si="0"/>
        <v>4</v>
      </c>
      <c r="AI13">
        <f>M13/AH13*100</f>
        <v>100</v>
      </c>
    </row>
    <row r="14" spans="1:37">
      <c r="A14" s="9">
        <v>221</v>
      </c>
      <c r="B14" s="2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28">
        <v>0</v>
      </c>
      <c r="L14" s="2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28">
        <v>0</v>
      </c>
      <c r="U14" s="2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28">
        <v>0</v>
      </c>
      <c r="AD14" s="34">
        <v>0</v>
      </c>
      <c r="AE14" s="27">
        <v>0</v>
      </c>
      <c r="AF14" s="28">
        <v>0</v>
      </c>
      <c r="AG14" s="14">
        <v>221</v>
      </c>
      <c r="AH14">
        <f t="shared" si="0"/>
        <v>0</v>
      </c>
      <c r="AI14">
        <f>0</f>
        <v>0</v>
      </c>
      <c r="AJ14">
        <f>(N14+O15+P16)/(AH14+AH15+AH16)*100</f>
        <v>100</v>
      </c>
    </row>
    <row r="15" spans="1:37">
      <c r="A15" s="9">
        <v>222</v>
      </c>
      <c r="B15" s="2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28">
        <v>0</v>
      </c>
      <c r="L15" s="2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28">
        <v>0</v>
      </c>
      <c r="U15" s="2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28">
        <v>0</v>
      </c>
      <c r="AD15" s="34">
        <v>0</v>
      </c>
      <c r="AE15" s="27">
        <v>0</v>
      </c>
      <c r="AF15" s="28">
        <v>0</v>
      </c>
      <c r="AG15" s="14">
        <v>222</v>
      </c>
      <c r="AH15">
        <f t="shared" si="0"/>
        <v>0</v>
      </c>
      <c r="AI15">
        <f>0</f>
        <v>0</v>
      </c>
    </row>
    <row r="16" spans="1:37">
      <c r="A16" s="9">
        <v>223</v>
      </c>
      <c r="B16" s="2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28">
        <v>0</v>
      </c>
      <c r="L16" s="27">
        <v>0</v>
      </c>
      <c r="M16" s="7">
        <v>0</v>
      </c>
      <c r="N16" s="7">
        <v>0</v>
      </c>
      <c r="O16" s="7">
        <v>0</v>
      </c>
      <c r="P16" s="7">
        <v>4</v>
      </c>
      <c r="Q16" s="7">
        <v>0</v>
      </c>
      <c r="R16" s="7">
        <v>0</v>
      </c>
      <c r="S16" s="7">
        <v>0</v>
      </c>
      <c r="T16" s="28">
        <v>0</v>
      </c>
      <c r="U16" s="2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28">
        <v>0</v>
      </c>
      <c r="AD16" s="34">
        <v>0</v>
      </c>
      <c r="AE16" s="27">
        <v>0</v>
      </c>
      <c r="AF16" s="28">
        <v>0</v>
      </c>
      <c r="AG16" s="14">
        <v>223</v>
      </c>
      <c r="AH16">
        <f t="shared" si="0"/>
        <v>4</v>
      </c>
      <c r="AI16">
        <f>P16/AH16*100</f>
        <v>100</v>
      </c>
    </row>
    <row r="17" spans="1:37">
      <c r="A17" s="9">
        <v>231</v>
      </c>
      <c r="B17" s="2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28">
        <v>0</v>
      </c>
      <c r="L17" s="27">
        <v>0</v>
      </c>
      <c r="M17" s="7">
        <v>0</v>
      </c>
      <c r="N17" s="7">
        <v>0</v>
      </c>
      <c r="O17" s="7">
        <v>0</v>
      </c>
      <c r="P17" s="7">
        <v>0</v>
      </c>
      <c r="Q17" s="7">
        <v>1</v>
      </c>
      <c r="R17" s="7">
        <v>1</v>
      </c>
      <c r="S17" s="7">
        <v>0</v>
      </c>
      <c r="T17" s="28">
        <v>0</v>
      </c>
      <c r="U17" s="2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28">
        <v>0</v>
      </c>
      <c r="AD17" s="34">
        <v>0</v>
      </c>
      <c r="AE17" s="27">
        <v>0</v>
      </c>
      <c r="AF17" s="28">
        <v>0</v>
      </c>
      <c r="AG17" s="14">
        <v>231</v>
      </c>
      <c r="AH17">
        <f t="shared" si="0"/>
        <v>2</v>
      </c>
      <c r="AI17">
        <f>Q17/AH17*100</f>
        <v>50</v>
      </c>
      <c r="AJ17">
        <f>Q17/AH17*100</f>
        <v>50</v>
      </c>
    </row>
    <row r="18" spans="1:37">
      <c r="A18" s="9">
        <v>242</v>
      </c>
      <c r="B18" s="2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28">
        <v>0</v>
      </c>
      <c r="L18" s="2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2</v>
      </c>
      <c r="S18" s="7">
        <v>0</v>
      </c>
      <c r="T18" s="28">
        <v>0</v>
      </c>
      <c r="U18" s="2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28">
        <v>0</v>
      </c>
      <c r="AD18" s="34">
        <v>0</v>
      </c>
      <c r="AE18" s="27">
        <v>0</v>
      </c>
      <c r="AF18" s="28">
        <v>0</v>
      </c>
      <c r="AG18" s="14">
        <v>242</v>
      </c>
      <c r="AH18">
        <f t="shared" si="0"/>
        <v>2</v>
      </c>
      <c r="AI18">
        <f>R18/AH18*100</f>
        <v>100</v>
      </c>
      <c r="AJ18">
        <f>(R18+S19+T20)/(AH18+AH19+AH20)*100</f>
        <v>83.333333333333343</v>
      </c>
    </row>
    <row r="19" spans="1:37">
      <c r="A19" s="9">
        <v>243</v>
      </c>
      <c r="B19" s="2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28">
        <v>0</v>
      </c>
      <c r="L19" s="2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1</v>
      </c>
      <c r="T19" s="28">
        <v>0</v>
      </c>
      <c r="U19" s="27">
        <v>0</v>
      </c>
      <c r="V19" s="7">
        <v>0</v>
      </c>
      <c r="W19" s="7">
        <v>0</v>
      </c>
      <c r="X19" s="7">
        <v>0</v>
      </c>
      <c r="Y19" s="7">
        <v>1</v>
      </c>
      <c r="Z19" s="7">
        <v>0</v>
      </c>
      <c r="AA19" s="7">
        <v>0</v>
      </c>
      <c r="AB19" s="7">
        <v>0</v>
      </c>
      <c r="AC19" s="28">
        <v>0</v>
      </c>
      <c r="AD19" s="34">
        <v>0</v>
      </c>
      <c r="AE19" s="27">
        <v>0</v>
      </c>
      <c r="AF19" s="28">
        <v>0</v>
      </c>
      <c r="AG19" s="14">
        <v>243</v>
      </c>
      <c r="AH19">
        <f t="shared" si="0"/>
        <v>2</v>
      </c>
      <c r="AI19">
        <f>S19/AH19*100</f>
        <v>50</v>
      </c>
    </row>
    <row r="20" spans="1:37" ht="15.75" thickBot="1">
      <c r="A20" s="9">
        <v>244</v>
      </c>
      <c r="B20" s="29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1">
        <v>0</v>
      </c>
      <c r="L20" s="29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1">
        <v>2</v>
      </c>
      <c r="U20" s="29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1">
        <v>0</v>
      </c>
      <c r="AD20" s="35">
        <v>0</v>
      </c>
      <c r="AE20" s="29">
        <v>0</v>
      </c>
      <c r="AF20" s="31">
        <v>0</v>
      </c>
      <c r="AG20" s="14">
        <v>244</v>
      </c>
      <c r="AH20">
        <f t="shared" si="0"/>
        <v>2</v>
      </c>
      <c r="AI20">
        <f>T20/AH20*100</f>
        <v>100</v>
      </c>
    </row>
    <row r="21" spans="1:37" ht="15.75" thickTop="1">
      <c r="A21" s="10">
        <v>311</v>
      </c>
      <c r="B21" s="24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6">
        <v>0</v>
      </c>
      <c r="L21" s="24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6">
        <v>0</v>
      </c>
      <c r="U21" s="24">
        <v>7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6">
        <v>0</v>
      </c>
      <c r="AD21" s="33">
        <v>0</v>
      </c>
      <c r="AE21" s="24">
        <v>0</v>
      </c>
      <c r="AF21" s="26">
        <v>0</v>
      </c>
      <c r="AG21" s="15">
        <v>311</v>
      </c>
      <c r="AH21">
        <f t="shared" si="0"/>
        <v>7</v>
      </c>
      <c r="AI21">
        <f>U21/AH21*100</f>
        <v>100</v>
      </c>
      <c r="AJ21">
        <f>(U21+V22+W23)/(AH21+AH22+AH23)*100</f>
        <v>100</v>
      </c>
      <c r="AK21">
        <f>(U21+V22+W23+X24+Y25+Z26+AA27+AB28+AC29)/(SUM(AH21:AH29))*100</f>
        <v>75.925925925925924</v>
      </c>
    </row>
    <row r="22" spans="1:37">
      <c r="A22" s="10">
        <v>312</v>
      </c>
      <c r="B22" s="2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28">
        <v>0</v>
      </c>
      <c r="L22" s="2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28">
        <v>0</v>
      </c>
      <c r="U22" s="27">
        <v>0</v>
      </c>
      <c r="V22" s="7">
        <v>2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28">
        <v>0</v>
      </c>
      <c r="AD22" s="34">
        <v>0</v>
      </c>
      <c r="AE22" s="27">
        <v>0</v>
      </c>
      <c r="AF22" s="28">
        <v>0</v>
      </c>
      <c r="AG22" s="15">
        <v>312</v>
      </c>
      <c r="AH22">
        <f t="shared" si="0"/>
        <v>2</v>
      </c>
      <c r="AI22">
        <f>V22/AH22*100</f>
        <v>100</v>
      </c>
    </row>
    <row r="23" spans="1:37">
      <c r="A23" s="10">
        <v>313</v>
      </c>
      <c r="B23" s="2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28">
        <v>0</v>
      </c>
      <c r="L23" s="2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28">
        <v>0</v>
      </c>
      <c r="U23" s="2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28">
        <v>0</v>
      </c>
      <c r="AD23" s="34">
        <v>0</v>
      </c>
      <c r="AE23" s="27">
        <v>0</v>
      </c>
      <c r="AF23" s="28">
        <v>0</v>
      </c>
      <c r="AG23" s="15">
        <v>313</v>
      </c>
      <c r="AH23">
        <f t="shared" si="0"/>
        <v>0</v>
      </c>
      <c r="AI23">
        <f>0</f>
        <v>0</v>
      </c>
    </row>
    <row r="24" spans="1:37">
      <c r="A24" s="10">
        <v>321</v>
      </c>
      <c r="B24" s="2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28">
        <v>0</v>
      </c>
      <c r="L24" s="2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28">
        <v>1</v>
      </c>
      <c r="U24" s="27">
        <v>1</v>
      </c>
      <c r="V24" s="7">
        <v>0</v>
      </c>
      <c r="W24" s="7">
        <v>0</v>
      </c>
      <c r="X24" s="7">
        <v>11</v>
      </c>
      <c r="Y24" s="7">
        <v>0</v>
      </c>
      <c r="Z24" s="7">
        <v>1</v>
      </c>
      <c r="AA24" s="7">
        <v>0</v>
      </c>
      <c r="AB24" s="7">
        <v>0</v>
      </c>
      <c r="AC24" s="28">
        <v>0</v>
      </c>
      <c r="AD24" s="34">
        <v>0</v>
      </c>
      <c r="AE24" s="27">
        <v>0</v>
      </c>
      <c r="AF24" s="28">
        <v>0</v>
      </c>
      <c r="AG24" s="15">
        <v>321</v>
      </c>
      <c r="AH24">
        <f t="shared" si="0"/>
        <v>15</v>
      </c>
      <c r="AI24">
        <f>X24/AH24*100</f>
        <v>73.333333333333329</v>
      </c>
      <c r="AJ24">
        <f>(X24+Y25+Z26)/(AH24+AH25+AH26)*100</f>
        <v>70.454545454545453</v>
      </c>
    </row>
    <row r="25" spans="1:37">
      <c r="A25" s="10">
        <v>323</v>
      </c>
      <c r="B25" s="2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28">
        <v>0</v>
      </c>
      <c r="L25" s="2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28">
        <v>0</v>
      </c>
      <c r="U25" s="27">
        <v>1</v>
      </c>
      <c r="V25" s="7">
        <v>3</v>
      </c>
      <c r="W25" s="7">
        <v>0</v>
      </c>
      <c r="X25" s="7">
        <v>2</v>
      </c>
      <c r="Y25" s="7">
        <v>14</v>
      </c>
      <c r="Z25" s="7">
        <v>3</v>
      </c>
      <c r="AA25" s="7">
        <v>0</v>
      </c>
      <c r="AB25" s="7">
        <v>0</v>
      </c>
      <c r="AC25" s="28">
        <v>0</v>
      </c>
      <c r="AD25" s="34">
        <v>0</v>
      </c>
      <c r="AE25" s="27">
        <v>0</v>
      </c>
      <c r="AF25" s="28">
        <v>0</v>
      </c>
      <c r="AG25" s="15">
        <v>323</v>
      </c>
      <c r="AH25">
        <f t="shared" si="0"/>
        <v>23</v>
      </c>
      <c r="AI25">
        <f>Y25/AH25*100</f>
        <v>60.869565217391312</v>
      </c>
    </row>
    <row r="26" spans="1:37">
      <c r="A26" s="10">
        <v>324</v>
      </c>
      <c r="B26" s="2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28">
        <v>0</v>
      </c>
      <c r="L26" s="2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28">
        <v>0</v>
      </c>
      <c r="U26" s="27">
        <v>0</v>
      </c>
      <c r="V26" s="7">
        <v>0</v>
      </c>
      <c r="W26" s="7">
        <v>0</v>
      </c>
      <c r="X26" s="7">
        <v>0</v>
      </c>
      <c r="Y26" s="7">
        <v>0</v>
      </c>
      <c r="Z26" s="7">
        <v>6</v>
      </c>
      <c r="AA26" s="7">
        <v>0</v>
      </c>
      <c r="AB26" s="7">
        <v>0</v>
      </c>
      <c r="AC26" s="28">
        <v>0</v>
      </c>
      <c r="AD26" s="34">
        <v>0</v>
      </c>
      <c r="AE26" s="27">
        <v>0</v>
      </c>
      <c r="AF26" s="28">
        <v>0</v>
      </c>
      <c r="AG26" s="15">
        <v>324</v>
      </c>
      <c r="AH26">
        <f t="shared" si="0"/>
        <v>6</v>
      </c>
      <c r="AI26">
        <f>Z26/AH26*100</f>
        <v>100</v>
      </c>
    </row>
    <row r="27" spans="1:37">
      <c r="A27" s="10">
        <v>332</v>
      </c>
      <c r="B27" s="2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28">
        <v>0</v>
      </c>
      <c r="L27" s="2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28">
        <v>0</v>
      </c>
      <c r="U27" s="2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28">
        <v>0</v>
      </c>
      <c r="AD27" s="34">
        <v>0</v>
      </c>
      <c r="AE27" s="27">
        <v>0</v>
      </c>
      <c r="AF27" s="28">
        <v>0</v>
      </c>
      <c r="AG27" s="15">
        <v>332</v>
      </c>
      <c r="AH27">
        <f t="shared" si="0"/>
        <v>0</v>
      </c>
      <c r="AI27">
        <f>0</f>
        <v>0</v>
      </c>
      <c r="AJ27">
        <f>(AA27+AB28+AC29)/(AH27+AH28+AH29)*100</f>
        <v>100</v>
      </c>
    </row>
    <row r="28" spans="1:37">
      <c r="A28" s="10">
        <v>333</v>
      </c>
      <c r="B28" s="2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28">
        <v>0</v>
      </c>
      <c r="L28" s="2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28">
        <v>0</v>
      </c>
      <c r="U28" s="2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1</v>
      </c>
      <c r="AC28" s="28">
        <v>0</v>
      </c>
      <c r="AD28" s="34">
        <v>0</v>
      </c>
      <c r="AE28" s="27">
        <v>0</v>
      </c>
      <c r="AF28" s="28">
        <v>0</v>
      </c>
      <c r="AG28" s="15">
        <v>333</v>
      </c>
      <c r="AH28">
        <f t="shared" si="0"/>
        <v>1</v>
      </c>
      <c r="AI28">
        <f>AB28/AH28*100</f>
        <v>100</v>
      </c>
    </row>
    <row r="29" spans="1:37" ht="15.75" thickBot="1">
      <c r="A29" s="10">
        <v>334</v>
      </c>
      <c r="B29" s="29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1">
        <v>0</v>
      </c>
      <c r="L29" s="29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1">
        <v>0</v>
      </c>
      <c r="U29" s="29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1">
        <v>0</v>
      </c>
      <c r="AD29" s="35">
        <v>0</v>
      </c>
      <c r="AE29" s="29">
        <v>0</v>
      </c>
      <c r="AF29" s="31">
        <v>0</v>
      </c>
      <c r="AG29" s="15">
        <v>334</v>
      </c>
      <c r="AH29">
        <f t="shared" si="0"/>
        <v>0</v>
      </c>
      <c r="AI29">
        <f>0</f>
        <v>0</v>
      </c>
    </row>
    <row r="30" spans="1:37" ht="16.5" thickTop="1" thickBot="1">
      <c r="A30" s="11">
        <v>411</v>
      </c>
      <c r="B30" s="36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8">
        <v>0</v>
      </c>
      <c r="L30" s="36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8">
        <v>0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8">
        <v>0</v>
      </c>
      <c r="AD30" s="23">
        <v>0</v>
      </c>
      <c r="AE30" s="36">
        <v>0</v>
      </c>
      <c r="AF30" s="38">
        <v>0</v>
      </c>
      <c r="AG30" s="16">
        <v>411</v>
      </c>
      <c r="AH30">
        <f t="shared" si="0"/>
        <v>0</v>
      </c>
      <c r="AI30">
        <f>0</f>
        <v>0</v>
      </c>
      <c r="AJ30">
        <f>0</f>
        <v>0</v>
      </c>
      <c r="AK30">
        <f>AJ30</f>
        <v>0</v>
      </c>
    </row>
    <row r="31" spans="1:37" ht="15.75" thickTop="1">
      <c r="A31" s="12">
        <v>511</v>
      </c>
      <c r="B31" s="24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6">
        <v>0</v>
      </c>
      <c r="L31" s="24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6">
        <v>0</v>
      </c>
      <c r="U31" s="24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6">
        <v>0</v>
      </c>
      <c r="AD31" s="33">
        <v>0</v>
      </c>
      <c r="AE31" s="24">
        <v>0</v>
      </c>
      <c r="AF31" s="26">
        <v>0</v>
      </c>
      <c r="AG31" s="17">
        <v>511</v>
      </c>
      <c r="AH31">
        <f t="shared" si="0"/>
        <v>0</v>
      </c>
      <c r="AI31">
        <f>0</f>
        <v>0</v>
      </c>
      <c r="AJ31">
        <f>(AE31+AF32)/(AH31+AH32)*100</f>
        <v>100</v>
      </c>
      <c r="AK31">
        <f>AJ31</f>
        <v>100</v>
      </c>
    </row>
    <row r="32" spans="1:37" ht="15.75" thickBot="1">
      <c r="A32" s="12">
        <v>512</v>
      </c>
      <c r="B32" s="29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1">
        <v>0</v>
      </c>
      <c r="L32" s="29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1">
        <v>0</v>
      </c>
      <c r="U32" s="29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1">
        <v>0</v>
      </c>
      <c r="AD32" s="35">
        <v>0</v>
      </c>
      <c r="AE32" s="29">
        <v>0</v>
      </c>
      <c r="AF32" s="31">
        <v>3</v>
      </c>
      <c r="AG32" s="17">
        <v>512</v>
      </c>
      <c r="AH32">
        <f t="shared" si="0"/>
        <v>3</v>
      </c>
      <c r="AI32">
        <f>AF32/AH32*100</f>
        <v>100</v>
      </c>
    </row>
    <row r="33" spans="1:36" ht="15.75" thickTop="1">
      <c r="A33" s="1"/>
      <c r="B33" s="2">
        <v>111</v>
      </c>
      <c r="C33" s="2">
        <v>112</v>
      </c>
      <c r="D33" s="2">
        <v>121</v>
      </c>
      <c r="E33" s="2">
        <v>122</v>
      </c>
      <c r="F33" s="2">
        <v>124</v>
      </c>
      <c r="G33" s="2">
        <v>131</v>
      </c>
      <c r="H33" s="2">
        <v>132</v>
      </c>
      <c r="I33" s="2">
        <v>133</v>
      </c>
      <c r="J33" s="2">
        <v>141</v>
      </c>
      <c r="K33" s="2">
        <v>142</v>
      </c>
      <c r="L33" s="3">
        <v>211</v>
      </c>
      <c r="M33" s="3">
        <v>212</v>
      </c>
      <c r="N33" s="3">
        <v>221</v>
      </c>
      <c r="O33" s="3">
        <v>222</v>
      </c>
      <c r="P33" s="3">
        <v>223</v>
      </c>
      <c r="Q33" s="3">
        <v>231</v>
      </c>
      <c r="R33" s="3">
        <v>242</v>
      </c>
      <c r="S33" s="3">
        <v>243</v>
      </c>
      <c r="T33" s="3">
        <v>244</v>
      </c>
      <c r="U33" s="4">
        <v>311</v>
      </c>
      <c r="V33" s="4">
        <v>312</v>
      </c>
      <c r="W33" s="4">
        <v>313</v>
      </c>
      <c r="X33" s="4">
        <v>321</v>
      </c>
      <c r="Y33" s="4">
        <v>323</v>
      </c>
      <c r="Z33" s="4">
        <v>324</v>
      </c>
      <c r="AA33" s="4">
        <v>332</v>
      </c>
      <c r="AB33" s="4">
        <v>333</v>
      </c>
      <c r="AC33" s="4">
        <v>334</v>
      </c>
      <c r="AD33" s="5">
        <v>411</v>
      </c>
      <c r="AE33" s="6">
        <v>511</v>
      </c>
      <c r="AF33" s="6">
        <v>512</v>
      </c>
      <c r="AG33">
        <f>B2+C3+D4+E5+F6+G7+H8+I9+J10+K11+L12+M13+N14+O15+P16+Q17+R18+S19+T20+U21+V22+W23+X24+Y25+Z26+AA27+AB28+AC29+AD30+AE31+AF32</f>
        <v>105</v>
      </c>
      <c r="AH33">
        <f>SUM(AH2:AH32)</f>
        <v>122</v>
      </c>
    </row>
    <row r="34" spans="1:36">
      <c r="A34" s="40" t="s">
        <v>2</v>
      </c>
      <c r="B34">
        <f>SUM(B2:B32)</f>
        <v>11</v>
      </c>
      <c r="C34">
        <f t="shared" ref="C34:AF34" si="1">SUM(C2:C32)</f>
        <v>12</v>
      </c>
      <c r="D34">
        <f t="shared" si="1"/>
        <v>8</v>
      </c>
      <c r="E34">
        <f t="shared" si="1"/>
        <v>0</v>
      </c>
      <c r="F34">
        <f t="shared" si="1"/>
        <v>2</v>
      </c>
      <c r="G34">
        <f t="shared" si="1"/>
        <v>1</v>
      </c>
      <c r="H34">
        <f t="shared" si="1"/>
        <v>0</v>
      </c>
      <c r="I34">
        <f t="shared" si="1"/>
        <v>3</v>
      </c>
      <c r="J34">
        <f t="shared" si="1"/>
        <v>4</v>
      </c>
      <c r="K34">
        <f t="shared" si="1"/>
        <v>1</v>
      </c>
      <c r="L34">
        <f t="shared" si="1"/>
        <v>8</v>
      </c>
      <c r="M34">
        <f t="shared" si="1"/>
        <v>4</v>
      </c>
      <c r="N34">
        <f t="shared" si="1"/>
        <v>0</v>
      </c>
      <c r="O34">
        <f t="shared" si="1"/>
        <v>0</v>
      </c>
      <c r="P34">
        <f t="shared" si="1"/>
        <v>4</v>
      </c>
      <c r="Q34">
        <f t="shared" si="1"/>
        <v>1</v>
      </c>
      <c r="R34">
        <f t="shared" si="1"/>
        <v>3</v>
      </c>
      <c r="S34">
        <f t="shared" si="1"/>
        <v>1</v>
      </c>
      <c r="T34">
        <f t="shared" si="1"/>
        <v>3</v>
      </c>
      <c r="U34">
        <f t="shared" si="1"/>
        <v>9</v>
      </c>
      <c r="V34">
        <f t="shared" si="1"/>
        <v>5</v>
      </c>
      <c r="W34">
        <f t="shared" si="1"/>
        <v>0</v>
      </c>
      <c r="X34">
        <f t="shared" si="1"/>
        <v>13</v>
      </c>
      <c r="Y34">
        <f t="shared" si="1"/>
        <v>15</v>
      </c>
      <c r="Z34">
        <f t="shared" si="1"/>
        <v>10</v>
      </c>
      <c r="AA34">
        <f t="shared" si="1"/>
        <v>0</v>
      </c>
      <c r="AB34">
        <f t="shared" si="1"/>
        <v>1</v>
      </c>
      <c r="AC34">
        <f t="shared" si="1"/>
        <v>0</v>
      </c>
      <c r="AD34">
        <f t="shared" si="1"/>
        <v>0</v>
      </c>
      <c r="AE34">
        <f t="shared" si="1"/>
        <v>0</v>
      </c>
      <c r="AF34">
        <f t="shared" si="1"/>
        <v>3</v>
      </c>
      <c r="AG34">
        <f>SUM(B34:AF34)</f>
        <v>122</v>
      </c>
    </row>
    <row r="35" spans="1:36">
      <c r="A35" s="40" t="s">
        <v>3</v>
      </c>
      <c r="B35">
        <f>B2/B34*100</f>
        <v>90.909090909090907</v>
      </c>
      <c r="C35">
        <f>C3/C34*100</f>
        <v>100</v>
      </c>
      <c r="D35">
        <f>D4/D34*100</f>
        <v>100</v>
      </c>
      <c r="E35">
        <f>0</f>
        <v>0</v>
      </c>
      <c r="F35">
        <f>F6/F34*100</f>
        <v>100</v>
      </c>
      <c r="G35">
        <f>G7/G34*100</f>
        <v>100</v>
      </c>
      <c r="H35">
        <f>0</f>
        <v>0</v>
      </c>
      <c r="I35">
        <f>I9/I34*100</f>
        <v>100</v>
      </c>
      <c r="J35">
        <f>J10/J34*100</f>
        <v>100</v>
      </c>
      <c r="K35">
        <f>K11/K34*100</f>
        <v>0</v>
      </c>
      <c r="L35">
        <f>L12/L34*100</f>
        <v>87.5</v>
      </c>
      <c r="M35">
        <f>M13/M34*100</f>
        <v>100</v>
      </c>
      <c r="N35">
        <f>0</f>
        <v>0</v>
      </c>
      <c r="O35">
        <f>0</f>
        <v>0</v>
      </c>
      <c r="P35">
        <f>P16/P34*100</f>
        <v>100</v>
      </c>
      <c r="Q35">
        <f>Q17/Q34*100</f>
        <v>100</v>
      </c>
      <c r="R35">
        <f>R18/R34*100</f>
        <v>66.666666666666657</v>
      </c>
      <c r="S35">
        <f>S19/S34*100</f>
        <v>100</v>
      </c>
      <c r="T35">
        <f>T20/T34*100</f>
        <v>66.666666666666657</v>
      </c>
      <c r="U35">
        <f>U21/U34*100</f>
        <v>77.777777777777786</v>
      </c>
      <c r="V35">
        <f>V22/V34*100</f>
        <v>40</v>
      </c>
      <c r="W35">
        <f>0</f>
        <v>0</v>
      </c>
      <c r="X35">
        <f>X24/X34*100</f>
        <v>84.615384615384613</v>
      </c>
      <c r="Y35">
        <f>Y25/Y34*100</f>
        <v>93.333333333333329</v>
      </c>
      <c r="Z35">
        <f>Z26/Z34*100</f>
        <v>60</v>
      </c>
      <c r="AA35">
        <f>0</f>
        <v>0</v>
      </c>
      <c r="AB35">
        <f>AB28/AB34*100</f>
        <v>100</v>
      </c>
      <c r="AC35">
        <f>0</f>
        <v>0</v>
      </c>
      <c r="AD35">
        <f>0</f>
        <v>0</v>
      </c>
      <c r="AE35">
        <f>0</f>
        <v>0</v>
      </c>
      <c r="AF35">
        <f>AF32/AF34*100</f>
        <v>100</v>
      </c>
      <c r="AI35" s="40" t="s">
        <v>1</v>
      </c>
      <c r="AJ35">
        <f>AG33/AH33*100</f>
        <v>86.065573770491795</v>
      </c>
    </row>
    <row r="36" spans="1:36">
      <c r="A36" s="40" t="s">
        <v>4</v>
      </c>
      <c r="B36">
        <f>(B2+C3)/(B34+C34)*100</f>
        <v>95.652173913043484</v>
      </c>
      <c r="D36">
        <f>(D4+E5+F6)/(D34+E34+F34)*100</f>
        <v>100</v>
      </c>
      <c r="G36">
        <f>(G7+H8+I9)/(G34+H34+I34)*100</f>
        <v>100</v>
      </c>
      <c r="J36">
        <f>(J10+K11)/(J34+K34)*100</f>
        <v>80</v>
      </c>
      <c r="L36">
        <f>(L12+M13)/(L34+M34)*100</f>
        <v>91.666666666666657</v>
      </c>
      <c r="N36">
        <f>(N14+O15+P16)/(N34+O34+P34)*100</f>
        <v>100</v>
      </c>
      <c r="Q36">
        <f>Q35</f>
        <v>100</v>
      </c>
      <c r="R36">
        <f>(R18+S19+T20)/(R34+S34+T34)*100</f>
        <v>71.428571428571431</v>
      </c>
      <c r="U36">
        <f>(U21+V22+W23)/(U34+V34+W34)*100</f>
        <v>64.285714285714292</v>
      </c>
      <c r="X36">
        <f>(X24+Y25+Z26)/(SUM(X34:Z34))*100</f>
        <v>81.578947368421055</v>
      </c>
      <c r="AA36">
        <f>(AA27+AB28+AC29)/(SUM(AA34:AC34))*100</f>
        <v>100</v>
      </c>
      <c r="AD36">
        <f>0</f>
        <v>0</v>
      </c>
      <c r="AE36">
        <f>(AE31+AF32)/(AE34+AF34)*100</f>
        <v>100</v>
      </c>
    </row>
    <row r="37" spans="1:36">
      <c r="A37" s="40" t="s">
        <v>5</v>
      </c>
      <c r="B37">
        <f>(B2+C3+D4+E5+F6+G7+H8+I9+J10+K11)/(SUM(B34:K34))*100</f>
        <v>95.238095238095227</v>
      </c>
      <c r="L37">
        <f>(L12+M13+N14+O15+P16+Q17+R18+S19+T20)/(SUM(L34:T34))*100</f>
        <v>87.5</v>
      </c>
      <c r="U37">
        <f>(U21+V22+W23+X24+Y25+Z26+AA27+AB28+AC29)/(SUM(U34:AC34))*100</f>
        <v>77.358490566037744</v>
      </c>
      <c r="AD37">
        <f>AD36</f>
        <v>0</v>
      </c>
      <c r="AE37">
        <f>AE36</f>
        <v>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0"/>
  <sheetViews>
    <sheetView zoomScale="70" zoomScaleNormal="70" workbookViewId="0">
      <selection activeCell="L21" sqref="L21"/>
    </sheetView>
  </sheetViews>
  <sheetFormatPr baseColWidth="10" defaultRowHeight="15"/>
  <cols>
    <col min="1" max="1" width="5" customWidth="1"/>
    <col min="3" max="3" width="7.140625" customWidth="1"/>
    <col min="5" max="5" width="6.140625" customWidth="1"/>
    <col min="7" max="7" width="5.85546875" customWidth="1"/>
    <col min="9" max="9" width="10" customWidth="1"/>
    <col min="11" max="11" width="5" customWidth="1"/>
    <col min="14" max="14" width="6.28515625" customWidth="1"/>
    <col min="16" max="16" width="8" customWidth="1"/>
    <col min="20" max="20" width="5.7109375" customWidth="1"/>
    <col min="22" max="22" width="9.5703125" customWidth="1"/>
    <col min="24" max="24" width="5" customWidth="1"/>
  </cols>
  <sheetData>
    <row r="1" spans="1:25" ht="21">
      <c r="B1" s="46" t="s">
        <v>7</v>
      </c>
      <c r="C1" s="41"/>
      <c r="D1" s="47" t="s">
        <v>8</v>
      </c>
      <c r="E1" s="47"/>
      <c r="F1" s="48">
        <v>46.721311475409841</v>
      </c>
      <c r="G1" s="41"/>
      <c r="H1" s="47" t="s">
        <v>15</v>
      </c>
      <c r="I1" s="50">
        <v>0.42251674919895138</v>
      </c>
      <c r="O1" s="46" t="s">
        <v>9</v>
      </c>
      <c r="P1" s="41"/>
      <c r="Q1" s="47" t="s">
        <v>8</v>
      </c>
      <c r="R1" s="47"/>
      <c r="S1" s="48">
        <v>86.065573770491795</v>
      </c>
      <c r="T1" s="41"/>
      <c r="U1" s="47" t="s">
        <v>15</v>
      </c>
      <c r="V1" s="50">
        <v>0.84897691691545907</v>
      </c>
    </row>
    <row r="2" spans="1:25">
      <c r="B2" s="40" t="s">
        <v>0</v>
      </c>
      <c r="C2" s="40"/>
      <c r="D2" s="40"/>
      <c r="E2" s="41"/>
      <c r="F2" s="41"/>
      <c r="G2" s="41"/>
      <c r="H2" s="40" t="s">
        <v>2</v>
      </c>
      <c r="I2" s="40"/>
      <c r="J2" s="39"/>
      <c r="O2" s="40" t="s">
        <v>0</v>
      </c>
      <c r="P2" s="40"/>
      <c r="Q2" s="40"/>
      <c r="R2" s="41"/>
      <c r="S2" s="41"/>
      <c r="T2" s="41"/>
      <c r="U2" s="40" t="s">
        <v>2</v>
      </c>
      <c r="V2" s="40"/>
      <c r="W2" s="39"/>
    </row>
    <row r="3" spans="1:25">
      <c r="B3" s="40" t="s">
        <v>3</v>
      </c>
      <c r="C3" s="40"/>
      <c r="D3" s="40" t="s">
        <v>4</v>
      </c>
      <c r="E3" s="40"/>
      <c r="F3" s="40" t="s">
        <v>5</v>
      </c>
      <c r="G3" s="40"/>
      <c r="H3" s="40" t="s">
        <v>3</v>
      </c>
      <c r="I3" s="40"/>
      <c r="J3" s="40" t="s">
        <v>4</v>
      </c>
      <c r="K3" s="40"/>
      <c r="L3" s="40" t="s">
        <v>5</v>
      </c>
      <c r="O3" s="40" t="s">
        <v>3</v>
      </c>
      <c r="P3" s="40"/>
      <c r="Q3" s="40" t="s">
        <v>4</v>
      </c>
      <c r="R3" s="40"/>
      <c r="S3" s="40" t="s">
        <v>5</v>
      </c>
      <c r="T3" s="40"/>
      <c r="U3" s="40" t="s">
        <v>3</v>
      </c>
      <c r="V3" s="40"/>
      <c r="W3" s="40" t="s">
        <v>4</v>
      </c>
      <c r="X3" s="40"/>
      <c r="Y3" s="40" t="s">
        <v>5</v>
      </c>
    </row>
    <row r="4" spans="1:25">
      <c r="A4" s="13">
        <v>111</v>
      </c>
      <c r="B4" s="48">
        <v>40</v>
      </c>
      <c r="C4" s="40">
        <v>11</v>
      </c>
      <c r="D4" s="48">
        <v>16.666666666666664</v>
      </c>
      <c r="E4" s="40">
        <v>1</v>
      </c>
      <c r="F4" s="48">
        <v>28.571428571428569</v>
      </c>
      <c r="G4" s="13">
        <v>111</v>
      </c>
      <c r="H4" s="48">
        <v>22.222222222222221</v>
      </c>
      <c r="I4" s="40">
        <v>11</v>
      </c>
      <c r="J4" s="48">
        <v>23.076923076923077</v>
      </c>
      <c r="K4" s="40">
        <v>1</v>
      </c>
      <c r="L4" s="48">
        <v>35.714285714285715</v>
      </c>
      <c r="M4" s="41"/>
      <c r="N4" s="13">
        <v>111</v>
      </c>
      <c r="O4" s="48">
        <v>100</v>
      </c>
      <c r="P4" s="40">
        <v>11</v>
      </c>
      <c r="Q4" s="48">
        <v>95.652173913043484</v>
      </c>
      <c r="R4" s="40">
        <v>1</v>
      </c>
      <c r="S4" s="48">
        <v>95.238095238095227</v>
      </c>
      <c r="T4" s="13">
        <v>111</v>
      </c>
      <c r="U4" s="48">
        <v>90.909090909090907</v>
      </c>
      <c r="V4" s="40">
        <v>11</v>
      </c>
      <c r="W4" s="48">
        <v>95.652173913043484</v>
      </c>
      <c r="X4" s="40">
        <v>1</v>
      </c>
      <c r="Y4" s="48">
        <v>95.238095238095227</v>
      </c>
    </row>
    <row r="5" spans="1:25">
      <c r="A5" s="13">
        <v>112</v>
      </c>
      <c r="B5" s="48">
        <v>7.6923076923076925</v>
      </c>
      <c r="C5" s="40">
        <v>12</v>
      </c>
      <c r="D5" s="48">
        <v>66.666666666666657</v>
      </c>
      <c r="E5" s="43">
        <v>2</v>
      </c>
      <c r="F5" s="48">
        <v>60</v>
      </c>
      <c r="G5" s="13">
        <v>112</v>
      </c>
      <c r="H5" s="48">
        <v>25</v>
      </c>
      <c r="I5" s="40">
        <v>12</v>
      </c>
      <c r="J5" s="48">
        <v>40</v>
      </c>
      <c r="K5" s="43">
        <v>2</v>
      </c>
      <c r="L5" s="48">
        <v>60</v>
      </c>
      <c r="M5" s="41"/>
      <c r="N5" s="13">
        <v>112</v>
      </c>
      <c r="O5" s="48">
        <v>92.307692307692307</v>
      </c>
      <c r="P5" s="40">
        <v>12</v>
      </c>
      <c r="Q5" s="48">
        <v>100</v>
      </c>
      <c r="R5" s="43">
        <v>2</v>
      </c>
      <c r="S5" s="41">
        <v>91.304347826086953</v>
      </c>
      <c r="T5" s="13">
        <v>112</v>
      </c>
      <c r="U5" s="48">
        <v>100</v>
      </c>
      <c r="V5" s="40">
        <v>12</v>
      </c>
      <c r="W5" s="48">
        <v>100</v>
      </c>
      <c r="X5" s="43">
        <v>2</v>
      </c>
      <c r="Y5" s="48">
        <v>87.5</v>
      </c>
    </row>
    <row r="6" spans="1:25">
      <c r="A6" s="13">
        <v>121</v>
      </c>
      <c r="B6" s="48">
        <v>100</v>
      </c>
      <c r="C6" s="40">
        <v>13</v>
      </c>
      <c r="D6" s="48">
        <v>60</v>
      </c>
      <c r="E6" s="42">
        <v>3</v>
      </c>
      <c r="F6" s="48">
        <v>50</v>
      </c>
      <c r="G6" s="13">
        <v>121</v>
      </c>
      <c r="H6" s="48">
        <v>25</v>
      </c>
      <c r="I6" s="40">
        <v>13</v>
      </c>
      <c r="J6" s="48">
        <v>50</v>
      </c>
      <c r="K6" s="42">
        <v>3</v>
      </c>
      <c r="L6" s="48">
        <v>46.428571428571431</v>
      </c>
      <c r="M6" s="41"/>
      <c r="N6" s="13">
        <v>121</v>
      </c>
      <c r="O6" s="48">
        <v>100</v>
      </c>
      <c r="P6" s="40">
        <v>13</v>
      </c>
      <c r="Q6" s="48">
        <v>100</v>
      </c>
      <c r="R6" s="42">
        <v>3</v>
      </c>
      <c r="S6" s="41">
        <v>75.925925925925924</v>
      </c>
      <c r="T6" s="13">
        <v>121</v>
      </c>
      <c r="U6" s="48">
        <v>100</v>
      </c>
      <c r="V6" s="40">
        <v>13</v>
      </c>
      <c r="W6" s="48">
        <v>100</v>
      </c>
      <c r="X6" s="42">
        <v>3</v>
      </c>
      <c r="Y6" s="48">
        <v>77.358490566037744</v>
      </c>
    </row>
    <row r="7" spans="1:25">
      <c r="A7" s="13">
        <v>122</v>
      </c>
      <c r="B7" s="48">
        <v>100</v>
      </c>
      <c r="C7" s="40">
        <v>14</v>
      </c>
      <c r="D7" s="48">
        <v>22.222222222222221</v>
      </c>
      <c r="E7" s="44">
        <v>4</v>
      </c>
      <c r="F7" s="51" t="s">
        <v>6</v>
      </c>
      <c r="G7" s="13">
        <v>122</v>
      </c>
      <c r="H7" s="48">
        <v>100</v>
      </c>
      <c r="I7" s="40">
        <v>14</v>
      </c>
      <c r="J7" s="48">
        <v>50</v>
      </c>
      <c r="K7" s="44">
        <v>4</v>
      </c>
      <c r="L7" s="51" t="s">
        <v>6</v>
      </c>
      <c r="M7" s="41"/>
      <c r="N7" s="13">
        <v>122</v>
      </c>
      <c r="O7" s="51" t="s">
        <v>6</v>
      </c>
      <c r="P7" s="40">
        <v>14</v>
      </c>
      <c r="Q7" s="48">
        <v>80</v>
      </c>
      <c r="R7" s="44">
        <v>4</v>
      </c>
      <c r="S7" s="51" t="s">
        <v>6</v>
      </c>
      <c r="T7" s="13">
        <v>122</v>
      </c>
      <c r="U7" s="51" t="s">
        <v>6</v>
      </c>
      <c r="V7" s="40">
        <v>14</v>
      </c>
      <c r="W7" s="48">
        <v>80</v>
      </c>
      <c r="X7" s="44">
        <v>4</v>
      </c>
      <c r="Y7" s="51" t="s">
        <v>6</v>
      </c>
    </row>
    <row r="8" spans="1:25">
      <c r="A8" s="13">
        <v>124</v>
      </c>
      <c r="B8" s="48">
        <v>0</v>
      </c>
      <c r="C8" s="43">
        <v>21</v>
      </c>
      <c r="D8" s="48">
        <v>54.54545454545454</v>
      </c>
      <c r="E8" s="45">
        <v>5</v>
      </c>
      <c r="F8" s="51" t="s">
        <v>6</v>
      </c>
      <c r="G8" s="13">
        <v>124</v>
      </c>
      <c r="H8" s="51" t="s">
        <v>6</v>
      </c>
      <c r="I8" s="43">
        <v>21</v>
      </c>
      <c r="J8" s="48">
        <v>54.54545454545454</v>
      </c>
      <c r="K8" s="45">
        <v>5</v>
      </c>
      <c r="L8" s="48">
        <v>0</v>
      </c>
      <c r="M8" s="41"/>
      <c r="N8" s="13">
        <v>124</v>
      </c>
      <c r="O8" s="48">
        <v>100</v>
      </c>
      <c r="P8" s="43">
        <v>21</v>
      </c>
      <c r="Q8" s="48">
        <v>100</v>
      </c>
      <c r="R8" s="45">
        <v>5</v>
      </c>
      <c r="S8" s="41">
        <v>100</v>
      </c>
      <c r="T8" s="13">
        <v>124</v>
      </c>
      <c r="U8" s="51">
        <v>100</v>
      </c>
      <c r="V8" s="43">
        <v>21</v>
      </c>
      <c r="W8" s="48">
        <v>91.666666666666657</v>
      </c>
      <c r="X8" s="45">
        <v>5</v>
      </c>
      <c r="Y8" s="48">
        <v>100</v>
      </c>
    </row>
    <row r="9" spans="1:25">
      <c r="A9" s="13">
        <v>131</v>
      </c>
      <c r="B9" s="51" t="s">
        <v>6</v>
      </c>
      <c r="C9" s="43">
        <v>22</v>
      </c>
      <c r="D9" s="48">
        <v>100</v>
      </c>
      <c r="E9" s="41"/>
      <c r="F9" s="41"/>
      <c r="G9" s="13">
        <v>131</v>
      </c>
      <c r="H9" s="48">
        <v>0</v>
      </c>
      <c r="I9" s="43">
        <v>22</v>
      </c>
      <c r="J9" s="48">
        <v>100</v>
      </c>
      <c r="K9" s="41"/>
      <c r="L9" s="41"/>
      <c r="M9" s="41"/>
      <c r="N9" s="13">
        <v>131</v>
      </c>
      <c r="O9" s="51">
        <v>100</v>
      </c>
      <c r="P9" s="43">
        <v>22</v>
      </c>
      <c r="Q9" s="51">
        <v>100</v>
      </c>
      <c r="R9" s="41"/>
      <c r="S9" s="41"/>
      <c r="T9" s="13">
        <v>131</v>
      </c>
      <c r="U9" s="48">
        <v>100</v>
      </c>
      <c r="V9" s="43">
        <v>22</v>
      </c>
      <c r="W9" s="48">
        <v>100</v>
      </c>
      <c r="X9" s="41"/>
      <c r="Y9" s="41"/>
    </row>
    <row r="10" spans="1:25">
      <c r="A10" s="13">
        <v>132</v>
      </c>
      <c r="B10" s="48">
        <v>100</v>
      </c>
      <c r="C10" s="43">
        <v>23</v>
      </c>
      <c r="D10" s="48">
        <v>0</v>
      </c>
      <c r="E10" s="41"/>
      <c r="F10" s="41"/>
      <c r="G10" s="13">
        <v>132</v>
      </c>
      <c r="H10" s="48">
        <v>100</v>
      </c>
      <c r="I10" s="43">
        <v>23</v>
      </c>
      <c r="J10" s="48">
        <v>0</v>
      </c>
      <c r="K10" s="41"/>
      <c r="L10" s="41"/>
      <c r="M10" s="41"/>
      <c r="N10" s="13">
        <v>132</v>
      </c>
      <c r="O10" s="51" t="s">
        <v>6</v>
      </c>
      <c r="P10" s="43">
        <v>23</v>
      </c>
      <c r="Q10" s="41">
        <v>50</v>
      </c>
      <c r="R10" s="41"/>
      <c r="S10" s="41"/>
      <c r="T10" s="13">
        <v>132</v>
      </c>
      <c r="U10" s="51" t="s">
        <v>6</v>
      </c>
      <c r="V10" s="43">
        <v>23</v>
      </c>
      <c r="W10" s="48">
        <v>100</v>
      </c>
      <c r="X10" s="41"/>
      <c r="Y10" s="41"/>
    </row>
    <row r="11" spans="1:25">
      <c r="A11" s="13">
        <v>133</v>
      </c>
      <c r="B11" s="48">
        <v>50</v>
      </c>
      <c r="C11" s="43">
        <v>24</v>
      </c>
      <c r="D11" s="48">
        <v>71.428571428571431</v>
      </c>
      <c r="E11" s="41"/>
      <c r="F11" s="41"/>
      <c r="G11" s="13">
        <v>133</v>
      </c>
      <c r="H11" s="48">
        <v>50</v>
      </c>
      <c r="I11" s="43">
        <v>24</v>
      </c>
      <c r="J11" s="48">
        <v>62.5</v>
      </c>
      <c r="K11" s="41"/>
      <c r="L11" s="41"/>
      <c r="M11" s="41"/>
      <c r="N11" s="13">
        <v>133</v>
      </c>
      <c r="O11" s="48">
        <v>100</v>
      </c>
      <c r="P11" s="43">
        <v>24</v>
      </c>
      <c r="Q11" s="41">
        <v>83.333333333333343</v>
      </c>
      <c r="R11" s="41"/>
      <c r="S11" s="41"/>
      <c r="T11" s="13">
        <v>133</v>
      </c>
      <c r="U11" s="48">
        <v>100</v>
      </c>
      <c r="V11" s="43">
        <v>24</v>
      </c>
      <c r="W11" s="48">
        <v>71.428571428571431</v>
      </c>
      <c r="X11" s="41"/>
      <c r="Y11" s="41"/>
    </row>
    <row r="12" spans="1:25">
      <c r="A12" s="13">
        <v>141</v>
      </c>
      <c r="B12" s="48">
        <v>66.666666666666657</v>
      </c>
      <c r="C12" s="42">
        <v>31</v>
      </c>
      <c r="D12" s="48">
        <v>61.111111111111114</v>
      </c>
      <c r="E12" s="41"/>
      <c r="F12" s="41"/>
      <c r="G12" s="13">
        <v>141</v>
      </c>
      <c r="H12" s="48">
        <v>66.666666666666657</v>
      </c>
      <c r="I12" s="42">
        <v>31</v>
      </c>
      <c r="J12" s="48">
        <v>68.75</v>
      </c>
      <c r="K12" s="41"/>
      <c r="L12" s="41"/>
      <c r="M12" s="41"/>
      <c r="N12" s="13">
        <v>141</v>
      </c>
      <c r="O12" s="48">
        <v>80</v>
      </c>
      <c r="P12" s="42">
        <v>31</v>
      </c>
      <c r="Q12" s="41">
        <v>100</v>
      </c>
      <c r="R12" s="41"/>
      <c r="S12" s="41"/>
      <c r="T12" s="13">
        <v>141</v>
      </c>
      <c r="U12" s="48">
        <v>100</v>
      </c>
      <c r="V12" s="42">
        <v>31</v>
      </c>
      <c r="W12" s="48">
        <v>64.285714285714292</v>
      </c>
      <c r="X12" s="41"/>
      <c r="Y12" s="41"/>
    </row>
    <row r="13" spans="1:25">
      <c r="A13" s="13">
        <v>142</v>
      </c>
      <c r="B13" s="48">
        <v>0</v>
      </c>
      <c r="C13" s="42">
        <v>32</v>
      </c>
      <c r="D13" s="48">
        <v>42.424242424242422</v>
      </c>
      <c r="E13" s="41"/>
      <c r="F13" s="41"/>
      <c r="G13" s="13">
        <v>142</v>
      </c>
      <c r="H13" s="48">
        <v>0</v>
      </c>
      <c r="I13" s="42">
        <v>32</v>
      </c>
      <c r="J13" s="48">
        <v>36.84210526315789</v>
      </c>
      <c r="K13" s="41"/>
      <c r="L13" s="41"/>
      <c r="M13" s="41"/>
      <c r="N13" s="13">
        <v>142</v>
      </c>
      <c r="O13" s="51" t="s">
        <v>6</v>
      </c>
      <c r="P13" s="42">
        <v>32</v>
      </c>
      <c r="Q13" s="41">
        <v>70.454545454545453</v>
      </c>
      <c r="R13" s="41"/>
      <c r="S13" s="41"/>
      <c r="T13" s="13">
        <v>142</v>
      </c>
      <c r="U13" s="48">
        <v>0</v>
      </c>
      <c r="V13" s="42">
        <v>32</v>
      </c>
      <c r="W13" s="48">
        <v>81.578947368421055</v>
      </c>
      <c r="X13" s="41"/>
      <c r="Y13" s="41"/>
    </row>
    <row r="14" spans="1:25">
      <c r="A14" s="14">
        <v>211</v>
      </c>
      <c r="B14" s="48">
        <v>55.000000000000007</v>
      </c>
      <c r="C14" s="42">
        <v>33</v>
      </c>
      <c r="D14" s="48">
        <v>100</v>
      </c>
      <c r="E14" s="41"/>
      <c r="F14" s="41"/>
      <c r="G14" s="14">
        <v>211</v>
      </c>
      <c r="H14" s="48">
        <v>61.111111111111114</v>
      </c>
      <c r="I14" s="42">
        <v>33</v>
      </c>
      <c r="J14" s="48">
        <v>50</v>
      </c>
      <c r="K14" s="41"/>
      <c r="L14" s="41"/>
      <c r="M14" s="41"/>
      <c r="N14" s="14">
        <v>211</v>
      </c>
      <c r="O14" s="48">
        <v>100</v>
      </c>
      <c r="P14" s="42">
        <v>33</v>
      </c>
      <c r="Q14" s="41">
        <v>100</v>
      </c>
      <c r="R14" s="41"/>
      <c r="S14" s="41"/>
      <c r="T14" s="14">
        <v>211</v>
      </c>
      <c r="U14" s="48">
        <v>87.5</v>
      </c>
      <c r="V14" s="42">
        <v>33</v>
      </c>
      <c r="W14" s="48">
        <v>100</v>
      </c>
      <c r="X14" s="41"/>
      <c r="Y14" s="41"/>
    </row>
    <row r="15" spans="1:25">
      <c r="A15" s="14">
        <v>212</v>
      </c>
      <c r="B15" s="48">
        <v>50</v>
      </c>
      <c r="C15" s="44">
        <v>41</v>
      </c>
      <c r="D15" s="51" t="s">
        <v>6</v>
      </c>
      <c r="E15" s="41"/>
      <c r="F15" s="41"/>
      <c r="G15" s="14">
        <v>212</v>
      </c>
      <c r="H15" s="48">
        <v>25</v>
      </c>
      <c r="I15" s="44">
        <v>41</v>
      </c>
      <c r="J15" s="51" t="s">
        <v>6</v>
      </c>
      <c r="K15" s="41"/>
      <c r="L15" s="41"/>
      <c r="M15" s="41"/>
      <c r="N15" s="14">
        <v>212</v>
      </c>
      <c r="O15" s="48">
        <v>100</v>
      </c>
      <c r="P15" s="44">
        <v>41</v>
      </c>
      <c r="Q15" s="51" t="s">
        <v>6</v>
      </c>
      <c r="R15" s="41"/>
      <c r="S15" s="41"/>
      <c r="T15" s="14">
        <v>212</v>
      </c>
      <c r="U15" s="48">
        <v>100</v>
      </c>
      <c r="V15" s="44">
        <v>41</v>
      </c>
      <c r="W15" s="51" t="s">
        <v>6</v>
      </c>
      <c r="X15" s="41"/>
      <c r="Y15" s="41"/>
    </row>
    <row r="16" spans="1:25">
      <c r="A16" s="14">
        <v>221</v>
      </c>
      <c r="B16" s="51" t="s">
        <v>6</v>
      </c>
      <c r="C16" s="45">
        <v>51</v>
      </c>
      <c r="D16" s="51" t="s">
        <v>6</v>
      </c>
      <c r="E16" s="41"/>
      <c r="F16" s="41"/>
      <c r="G16" s="14">
        <v>221</v>
      </c>
      <c r="H16" s="51" t="s">
        <v>6</v>
      </c>
      <c r="I16" s="45">
        <v>51</v>
      </c>
      <c r="J16" s="48">
        <v>0</v>
      </c>
      <c r="K16" s="41"/>
      <c r="L16" s="41"/>
      <c r="M16" s="41"/>
      <c r="N16" s="14">
        <v>221</v>
      </c>
      <c r="O16" s="51" t="s">
        <v>6</v>
      </c>
      <c r="P16" s="45">
        <v>51</v>
      </c>
      <c r="Q16" s="41">
        <v>100</v>
      </c>
      <c r="R16" s="41"/>
      <c r="S16" s="41"/>
      <c r="T16" s="14">
        <v>221</v>
      </c>
      <c r="U16" s="51" t="s">
        <v>6</v>
      </c>
      <c r="V16" s="45">
        <v>51</v>
      </c>
      <c r="W16" s="48">
        <v>100</v>
      </c>
      <c r="X16" s="41"/>
      <c r="Y16" s="41"/>
    </row>
    <row r="17" spans="1:25">
      <c r="A17" s="14">
        <v>222</v>
      </c>
      <c r="B17" s="51" t="s">
        <v>6</v>
      </c>
      <c r="C17" s="41"/>
      <c r="D17" s="41"/>
      <c r="E17" s="41"/>
      <c r="F17" s="41"/>
      <c r="G17" s="14">
        <v>222</v>
      </c>
      <c r="H17" s="51" t="s">
        <v>6</v>
      </c>
      <c r="I17" s="41"/>
      <c r="J17" s="41"/>
      <c r="K17" s="41"/>
      <c r="L17" s="41"/>
      <c r="M17" s="41"/>
      <c r="N17" s="14">
        <v>222</v>
      </c>
      <c r="O17" s="51" t="s">
        <v>6</v>
      </c>
      <c r="P17" s="41"/>
      <c r="Q17" s="41"/>
      <c r="R17" s="41"/>
      <c r="S17" s="41"/>
      <c r="T17" s="14">
        <v>222</v>
      </c>
      <c r="U17" s="51" t="s">
        <v>6</v>
      </c>
      <c r="V17" s="41"/>
      <c r="W17" s="41"/>
      <c r="X17" s="41"/>
      <c r="Y17" s="41"/>
    </row>
    <row r="18" spans="1:25">
      <c r="A18" s="14">
        <v>223</v>
      </c>
      <c r="B18" s="48">
        <v>100</v>
      </c>
      <c r="C18" s="41"/>
      <c r="D18" s="41"/>
      <c r="E18" s="41"/>
      <c r="F18" s="41"/>
      <c r="G18" s="14">
        <v>223</v>
      </c>
      <c r="H18" s="48">
        <v>100</v>
      </c>
      <c r="I18" s="41"/>
      <c r="J18" s="41"/>
      <c r="K18" s="41"/>
      <c r="L18" s="41"/>
      <c r="M18" s="41"/>
      <c r="N18" s="14">
        <v>223</v>
      </c>
      <c r="O18" s="48">
        <v>100</v>
      </c>
      <c r="P18" s="41"/>
      <c r="Q18" s="41"/>
      <c r="R18" s="41"/>
      <c r="S18" s="41"/>
      <c r="T18" s="14">
        <v>223</v>
      </c>
      <c r="U18" s="48">
        <v>100</v>
      </c>
      <c r="V18" s="41"/>
      <c r="W18" s="41"/>
      <c r="X18" s="41"/>
      <c r="Y18" s="41"/>
    </row>
    <row r="19" spans="1:25">
      <c r="A19" s="14">
        <v>231</v>
      </c>
      <c r="B19" s="48">
        <v>0</v>
      </c>
      <c r="C19" s="41"/>
      <c r="D19" s="41"/>
      <c r="E19" s="41"/>
      <c r="F19" s="41"/>
      <c r="G19" s="14">
        <v>231</v>
      </c>
      <c r="H19" s="48">
        <v>0</v>
      </c>
      <c r="I19" s="41"/>
      <c r="J19" s="41"/>
      <c r="K19" s="41"/>
      <c r="L19" s="41"/>
      <c r="M19" s="41"/>
      <c r="N19" s="14">
        <v>231</v>
      </c>
      <c r="O19" s="48">
        <v>50</v>
      </c>
      <c r="P19" s="41"/>
      <c r="Q19" s="41"/>
      <c r="R19" s="41"/>
      <c r="S19" s="41"/>
      <c r="T19" s="14">
        <v>231</v>
      </c>
      <c r="U19" s="48">
        <v>100</v>
      </c>
      <c r="V19" s="41"/>
      <c r="W19" s="41"/>
      <c r="X19" s="41"/>
      <c r="Y19" s="41"/>
    </row>
    <row r="20" spans="1:25">
      <c r="A20" s="14">
        <v>242</v>
      </c>
      <c r="B20" s="48">
        <v>66.666666666666657</v>
      </c>
      <c r="C20" s="41"/>
      <c r="D20" s="41"/>
      <c r="E20" s="41"/>
      <c r="F20" s="41"/>
      <c r="G20" s="14">
        <v>242</v>
      </c>
      <c r="H20" s="48">
        <v>66.666666666666657</v>
      </c>
      <c r="I20" s="41"/>
      <c r="J20" s="41"/>
      <c r="K20" s="41"/>
      <c r="L20" s="41"/>
      <c r="M20" s="41"/>
      <c r="N20" s="14">
        <v>242</v>
      </c>
      <c r="O20" s="48">
        <v>100</v>
      </c>
      <c r="P20" s="41"/>
      <c r="Q20" s="41"/>
      <c r="R20" s="41"/>
      <c r="S20" s="41"/>
      <c r="T20" s="14">
        <v>242</v>
      </c>
      <c r="U20" s="48">
        <v>66.666666666666657</v>
      </c>
      <c r="V20" s="41"/>
      <c r="W20" s="41"/>
      <c r="X20" s="41"/>
      <c r="Y20" s="41"/>
    </row>
    <row r="21" spans="1:25">
      <c r="A21" s="14">
        <v>243</v>
      </c>
      <c r="B21" s="48">
        <v>100</v>
      </c>
      <c r="C21" s="41"/>
      <c r="D21" s="41"/>
      <c r="E21" s="41"/>
      <c r="F21" s="41"/>
      <c r="G21" s="14">
        <v>243</v>
      </c>
      <c r="H21" s="48">
        <v>50</v>
      </c>
      <c r="I21" s="41"/>
      <c r="J21" s="41"/>
      <c r="K21" s="41"/>
      <c r="L21" s="41"/>
      <c r="M21" s="41"/>
      <c r="N21" s="14">
        <v>243</v>
      </c>
      <c r="O21" s="48">
        <v>50</v>
      </c>
      <c r="P21" s="41"/>
      <c r="Q21" s="41"/>
      <c r="R21" s="41"/>
      <c r="S21" s="41"/>
      <c r="T21" s="14">
        <v>243</v>
      </c>
      <c r="U21" s="48">
        <v>100</v>
      </c>
      <c r="V21" s="41"/>
      <c r="W21" s="41"/>
      <c r="X21" s="41"/>
      <c r="Y21" s="41"/>
    </row>
    <row r="22" spans="1:25">
      <c r="A22" s="14">
        <v>244</v>
      </c>
      <c r="B22" s="48">
        <v>66.666666666666657</v>
      </c>
      <c r="C22" s="41"/>
      <c r="D22" s="41"/>
      <c r="E22" s="41"/>
      <c r="F22" s="41"/>
      <c r="G22" s="14">
        <v>244</v>
      </c>
      <c r="H22" s="48">
        <v>66.666666666666657</v>
      </c>
      <c r="I22" s="41"/>
      <c r="J22" s="41"/>
      <c r="K22" s="41"/>
      <c r="L22" s="41"/>
      <c r="M22" s="41"/>
      <c r="N22" s="14">
        <v>244</v>
      </c>
      <c r="O22" s="48">
        <v>100</v>
      </c>
      <c r="P22" s="41"/>
      <c r="Q22" s="41"/>
      <c r="R22" s="41"/>
      <c r="S22" s="41"/>
      <c r="T22" s="14">
        <v>244</v>
      </c>
      <c r="U22" s="48">
        <v>66.666666666666657</v>
      </c>
      <c r="V22" s="41"/>
      <c r="W22" s="41"/>
      <c r="X22" s="41"/>
      <c r="Y22" s="41"/>
    </row>
    <row r="23" spans="1:25">
      <c r="A23" s="15">
        <v>311</v>
      </c>
      <c r="B23" s="48">
        <v>50</v>
      </c>
      <c r="C23" s="41"/>
      <c r="D23" s="41"/>
      <c r="E23" s="41"/>
      <c r="F23" s="41"/>
      <c r="G23" s="15">
        <v>311</v>
      </c>
      <c r="H23" s="48">
        <v>44.444444444444443</v>
      </c>
      <c r="I23" s="41"/>
      <c r="J23" s="41"/>
      <c r="K23" s="41"/>
      <c r="L23" s="41"/>
      <c r="M23" s="41"/>
      <c r="N23" s="15">
        <v>311</v>
      </c>
      <c r="O23" s="48">
        <v>100</v>
      </c>
      <c r="P23" s="41"/>
      <c r="Q23" s="41"/>
      <c r="R23" s="41"/>
      <c r="S23" s="41"/>
      <c r="T23" s="15">
        <v>311</v>
      </c>
      <c r="U23" s="48">
        <v>77.777777777777786</v>
      </c>
      <c r="V23" s="41"/>
      <c r="W23" s="41"/>
      <c r="X23" s="41"/>
      <c r="Y23" s="41"/>
    </row>
    <row r="24" spans="1:25">
      <c r="A24" s="15">
        <v>312</v>
      </c>
      <c r="B24" s="48">
        <v>66.666666666666657</v>
      </c>
      <c r="C24" s="41"/>
      <c r="D24" s="41"/>
      <c r="E24" s="41"/>
      <c r="F24" s="41"/>
      <c r="G24" s="15">
        <v>312</v>
      </c>
      <c r="H24" s="48">
        <v>100</v>
      </c>
      <c r="I24" s="41"/>
      <c r="J24" s="41"/>
      <c r="K24" s="41"/>
      <c r="L24" s="41"/>
      <c r="M24" s="41"/>
      <c r="N24" s="15">
        <v>312</v>
      </c>
      <c r="O24" s="48">
        <v>100</v>
      </c>
      <c r="P24" s="41"/>
      <c r="Q24" s="41"/>
      <c r="R24" s="41"/>
      <c r="S24" s="41"/>
      <c r="T24" s="15">
        <v>312</v>
      </c>
      <c r="U24" s="48">
        <v>40</v>
      </c>
      <c r="V24" s="41"/>
      <c r="W24" s="41"/>
      <c r="X24" s="41"/>
      <c r="Y24" s="41"/>
    </row>
    <row r="25" spans="1:25">
      <c r="A25" s="15">
        <v>313</v>
      </c>
      <c r="B25" s="48">
        <v>100</v>
      </c>
      <c r="C25" s="41"/>
      <c r="D25" s="41"/>
      <c r="E25" s="41"/>
      <c r="F25" s="41"/>
      <c r="G25" s="15">
        <v>313</v>
      </c>
      <c r="H25" s="48">
        <v>100</v>
      </c>
      <c r="I25" s="41"/>
      <c r="J25" s="41"/>
      <c r="K25" s="41"/>
      <c r="L25" s="41"/>
      <c r="M25" s="41"/>
      <c r="N25" s="15">
        <v>313</v>
      </c>
      <c r="O25" s="51" t="s">
        <v>6</v>
      </c>
      <c r="P25" s="41"/>
      <c r="Q25" s="41"/>
      <c r="R25" s="41"/>
      <c r="S25" s="41"/>
      <c r="T25" s="15">
        <v>313</v>
      </c>
      <c r="U25" s="51" t="s">
        <v>6</v>
      </c>
      <c r="V25" s="41"/>
      <c r="W25" s="41"/>
      <c r="X25" s="41"/>
      <c r="Y25" s="41"/>
    </row>
    <row r="26" spans="1:25">
      <c r="A26" s="15">
        <v>321</v>
      </c>
      <c r="B26" s="48">
        <v>42.857142857142854</v>
      </c>
      <c r="C26" s="41"/>
      <c r="D26" s="41"/>
      <c r="E26" s="41"/>
      <c r="F26" s="41"/>
      <c r="G26" s="15">
        <v>321</v>
      </c>
      <c r="H26" s="48">
        <v>56.25</v>
      </c>
      <c r="I26" s="41"/>
      <c r="J26" s="41"/>
      <c r="K26" s="41"/>
      <c r="L26" s="41"/>
      <c r="M26" s="41"/>
      <c r="N26" s="15">
        <v>321</v>
      </c>
      <c r="O26" s="48">
        <v>73.333333333333329</v>
      </c>
      <c r="P26" s="41"/>
      <c r="Q26" s="41"/>
      <c r="R26" s="41"/>
      <c r="S26" s="41"/>
      <c r="T26" s="15">
        <v>321</v>
      </c>
      <c r="U26" s="48">
        <v>84.615384615384613</v>
      </c>
      <c r="V26" s="41"/>
      <c r="W26" s="41"/>
      <c r="X26" s="41"/>
      <c r="Y26" s="41"/>
    </row>
    <row r="27" spans="1:25">
      <c r="A27" s="15">
        <v>323</v>
      </c>
      <c r="B27" s="48">
        <v>25</v>
      </c>
      <c r="C27" s="41"/>
      <c r="D27" s="41"/>
      <c r="E27" s="41"/>
      <c r="F27" s="41"/>
      <c r="G27" s="15">
        <v>323</v>
      </c>
      <c r="H27" s="48">
        <v>13.333333333333334</v>
      </c>
      <c r="I27" s="41"/>
      <c r="J27" s="41"/>
      <c r="K27" s="41"/>
      <c r="L27" s="41"/>
      <c r="M27" s="41"/>
      <c r="N27" s="15">
        <v>323</v>
      </c>
      <c r="O27" s="48">
        <v>60.869565217391312</v>
      </c>
      <c r="P27" s="41"/>
      <c r="Q27" s="41"/>
      <c r="R27" s="41"/>
      <c r="S27" s="41"/>
      <c r="T27" s="15">
        <v>323</v>
      </c>
      <c r="U27" s="48">
        <v>93.333333333333329</v>
      </c>
      <c r="V27" s="41"/>
      <c r="W27" s="41"/>
      <c r="X27" s="41"/>
      <c r="Y27" s="41"/>
    </row>
    <row r="28" spans="1:25">
      <c r="A28" s="15">
        <v>324</v>
      </c>
      <c r="B28" s="48">
        <v>75</v>
      </c>
      <c r="C28" s="41"/>
      <c r="D28" s="41"/>
      <c r="E28" s="41"/>
      <c r="F28" s="41"/>
      <c r="G28" s="15">
        <v>324</v>
      </c>
      <c r="H28" s="48">
        <v>42.857142857142854</v>
      </c>
      <c r="I28" s="41"/>
      <c r="J28" s="41"/>
      <c r="K28" s="41"/>
      <c r="L28" s="41"/>
      <c r="M28" s="41"/>
      <c r="N28" s="15">
        <v>324</v>
      </c>
      <c r="O28" s="48">
        <v>100</v>
      </c>
      <c r="P28" s="41"/>
      <c r="Q28" s="41"/>
      <c r="R28" s="41"/>
      <c r="S28" s="41"/>
      <c r="T28" s="15">
        <v>324</v>
      </c>
      <c r="U28" s="48">
        <v>60</v>
      </c>
      <c r="V28" s="41"/>
      <c r="W28" s="41"/>
      <c r="X28" s="41"/>
      <c r="Y28" s="41"/>
    </row>
    <row r="29" spans="1:25">
      <c r="A29" s="15">
        <v>332</v>
      </c>
      <c r="B29" s="51" t="s">
        <v>6</v>
      </c>
      <c r="C29" s="41"/>
      <c r="D29" s="41"/>
      <c r="E29" s="41"/>
      <c r="F29" s="41"/>
      <c r="G29" s="15">
        <v>332</v>
      </c>
      <c r="H29" s="51" t="s">
        <v>6</v>
      </c>
      <c r="I29" s="41"/>
      <c r="J29" s="41"/>
      <c r="K29" s="41"/>
      <c r="L29" s="41"/>
      <c r="M29" s="41"/>
      <c r="N29" s="15">
        <v>332</v>
      </c>
      <c r="O29" s="51" t="s">
        <v>6</v>
      </c>
      <c r="P29" s="41"/>
      <c r="Q29" s="41"/>
      <c r="R29" s="41"/>
      <c r="S29" s="41"/>
      <c r="T29" s="15">
        <v>332</v>
      </c>
      <c r="U29" s="51" t="s">
        <v>6</v>
      </c>
      <c r="V29" s="41"/>
      <c r="W29" s="41"/>
      <c r="X29" s="41"/>
      <c r="Y29" s="41"/>
    </row>
    <row r="30" spans="1:25">
      <c r="A30" s="15">
        <v>333</v>
      </c>
      <c r="B30" s="51" t="s">
        <v>6</v>
      </c>
      <c r="C30" s="41"/>
      <c r="D30" s="41"/>
      <c r="E30" s="41"/>
      <c r="F30" s="41"/>
      <c r="G30" s="15">
        <v>333</v>
      </c>
      <c r="H30" s="48">
        <v>0</v>
      </c>
      <c r="I30" s="41"/>
      <c r="J30" s="41"/>
      <c r="K30" s="41"/>
      <c r="L30" s="41"/>
      <c r="M30" s="41"/>
      <c r="N30" s="15">
        <v>333</v>
      </c>
      <c r="O30" s="51">
        <v>100</v>
      </c>
      <c r="P30" s="41"/>
      <c r="Q30" s="41"/>
      <c r="R30" s="41"/>
      <c r="S30" s="41"/>
      <c r="T30" s="15">
        <v>333</v>
      </c>
      <c r="U30" s="48">
        <v>100</v>
      </c>
      <c r="V30" s="41"/>
      <c r="W30" s="41"/>
      <c r="X30" s="41"/>
      <c r="Y30" s="41"/>
    </row>
    <row r="31" spans="1:25">
      <c r="A31" s="15">
        <v>334</v>
      </c>
      <c r="B31" s="48">
        <v>100</v>
      </c>
      <c r="C31" s="41"/>
      <c r="D31" s="41"/>
      <c r="E31" s="41"/>
      <c r="F31" s="41"/>
      <c r="G31" s="15">
        <v>334</v>
      </c>
      <c r="H31" s="48">
        <v>100</v>
      </c>
      <c r="I31" s="41"/>
      <c r="J31" s="41"/>
      <c r="K31" s="41"/>
      <c r="L31" s="41"/>
      <c r="M31" s="41"/>
      <c r="N31" s="15">
        <v>334</v>
      </c>
      <c r="O31" s="51" t="s">
        <v>6</v>
      </c>
      <c r="P31" s="41"/>
      <c r="Q31" s="41"/>
      <c r="R31" s="41"/>
      <c r="S31" s="41"/>
      <c r="T31" s="15">
        <v>334</v>
      </c>
      <c r="U31" s="51" t="s">
        <v>6</v>
      </c>
      <c r="V31" s="41"/>
      <c r="W31" s="41"/>
      <c r="X31" s="41"/>
      <c r="Y31" s="41"/>
    </row>
    <row r="32" spans="1:25">
      <c r="A32" s="16">
        <v>411</v>
      </c>
      <c r="B32" s="51" t="s">
        <v>6</v>
      </c>
      <c r="C32" s="41"/>
      <c r="D32" s="41"/>
      <c r="E32" s="41"/>
      <c r="F32" s="41"/>
      <c r="G32" s="16">
        <v>411</v>
      </c>
      <c r="H32" s="51" t="s">
        <v>6</v>
      </c>
      <c r="I32" s="41"/>
      <c r="J32" s="41"/>
      <c r="K32" s="41"/>
      <c r="L32" s="41"/>
      <c r="M32" s="41"/>
      <c r="N32" s="16">
        <v>411</v>
      </c>
      <c r="O32" s="51" t="s">
        <v>6</v>
      </c>
      <c r="P32" s="41"/>
      <c r="Q32" s="41"/>
      <c r="R32" s="41"/>
      <c r="S32" s="41"/>
      <c r="T32" s="16">
        <v>411</v>
      </c>
      <c r="U32" s="51" t="s">
        <v>6</v>
      </c>
      <c r="V32" s="41"/>
      <c r="W32" s="41"/>
      <c r="X32" s="41"/>
      <c r="Y32" s="41"/>
    </row>
    <row r="33" spans="1:25">
      <c r="A33" s="17">
        <v>511</v>
      </c>
      <c r="B33" s="51" t="s">
        <v>6</v>
      </c>
      <c r="C33" s="41"/>
      <c r="D33" s="41"/>
      <c r="E33" s="41"/>
      <c r="F33" s="41"/>
      <c r="G33" s="17">
        <v>511</v>
      </c>
      <c r="H33" s="51" t="s">
        <v>6</v>
      </c>
      <c r="I33" s="41"/>
      <c r="J33" s="41"/>
      <c r="K33" s="41"/>
      <c r="L33" s="41"/>
      <c r="M33" s="41"/>
      <c r="N33" s="17">
        <v>511</v>
      </c>
      <c r="O33" s="51" t="s">
        <v>6</v>
      </c>
      <c r="P33" s="41"/>
      <c r="Q33" s="41"/>
      <c r="R33" s="41"/>
      <c r="S33" s="41"/>
      <c r="T33" s="17">
        <v>511</v>
      </c>
      <c r="U33" s="51" t="s">
        <v>6</v>
      </c>
      <c r="V33" s="41"/>
      <c r="W33" s="41"/>
      <c r="X33" s="41"/>
      <c r="Y33" s="41"/>
    </row>
    <row r="34" spans="1:25">
      <c r="A34" s="17">
        <v>512</v>
      </c>
      <c r="B34" s="51" t="s">
        <v>6</v>
      </c>
      <c r="C34" s="41"/>
      <c r="D34" s="41"/>
      <c r="E34" s="41"/>
      <c r="F34" s="41"/>
      <c r="G34" s="17">
        <v>512</v>
      </c>
      <c r="H34" s="48">
        <v>0</v>
      </c>
      <c r="I34" s="41"/>
      <c r="J34" s="41"/>
      <c r="K34" s="41"/>
      <c r="L34" s="41"/>
      <c r="M34" s="41"/>
      <c r="N34" s="17">
        <v>512</v>
      </c>
      <c r="O34" s="51">
        <v>100</v>
      </c>
      <c r="P34" s="41"/>
      <c r="Q34" s="41"/>
      <c r="R34" s="41"/>
      <c r="S34" s="41"/>
      <c r="T34" s="17">
        <v>512</v>
      </c>
      <c r="U34" s="48">
        <v>100</v>
      </c>
      <c r="V34" s="41"/>
      <c r="W34" s="41"/>
      <c r="X34" s="41"/>
      <c r="Y34" s="41"/>
    </row>
    <row r="36" spans="1:25">
      <c r="B36" s="49" t="s">
        <v>10</v>
      </c>
      <c r="C36">
        <v>122</v>
      </c>
      <c r="F36" s="47" t="s">
        <v>15</v>
      </c>
      <c r="G36">
        <f>(C36*C37-D70)/(C36^2-D70)</f>
        <v>0.42251674919895138</v>
      </c>
      <c r="N36" s="49" t="s">
        <v>10</v>
      </c>
      <c r="O36">
        <v>122</v>
      </c>
      <c r="Q36" s="47" t="s">
        <v>15</v>
      </c>
      <c r="R36">
        <f>(O36*O37-P70)/(O36^2-P70)</f>
        <v>0.84897691691545907</v>
      </c>
    </row>
    <row r="37" spans="1:25">
      <c r="B37" s="49" t="s">
        <v>11</v>
      </c>
      <c r="C37">
        <v>57</v>
      </c>
      <c r="N37" s="49" t="s">
        <v>11</v>
      </c>
      <c r="O37">
        <v>105</v>
      </c>
    </row>
    <row r="38" spans="1:25">
      <c r="B38" s="40" t="s">
        <v>12</v>
      </c>
      <c r="C38" s="40" t="s">
        <v>13</v>
      </c>
      <c r="D38" s="40" t="s">
        <v>14</v>
      </c>
      <c r="N38" s="40" t="s">
        <v>12</v>
      </c>
      <c r="O38" s="40" t="s">
        <v>13</v>
      </c>
      <c r="P38" s="40" t="s">
        <v>14</v>
      </c>
    </row>
    <row r="39" spans="1:25">
      <c r="B39">
        <v>5</v>
      </c>
      <c r="C39">
        <v>9</v>
      </c>
      <c r="D39">
        <f>B39*C39</f>
        <v>45</v>
      </c>
      <c r="N39">
        <v>10</v>
      </c>
      <c r="O39">
        <v>11</v>
      </c>
      <c r="P39">
        <f>N39*O39</f>
        <v>110</v>
      </c>
    </row>
    <row r="40" spans="1:25">
      <c r="B40">
        <v>13</v>
      </c>
      <c r="C40">
        <v>4</v>
      </c>
      <c r="D40">
        <f t="shared" ref="D40:D69" si="0">B40*C40</f>
        <v>52</v>
      </c>
      <c r="N40">
        <v>13</v>
      </c>
      <c r="O40">
        <v>12</v>
      </c>
      <c r="P40">
        <f t="shared" ref="P40:P69" si="1">N40*O40</f>
        <v>156</v>
      </c>
    </row>
    <row r="41" spans="1:25">
      <c r="B41">
        <v>1</v>
      </c>
      <c r="C41">
        <v>4</v>
      </c>
      <c r="D41">
        <f t="shared" si="0"/>
        <v>4</v>
      </c>
      <c r="N41">
        <v>8</v>
      </c>
      <c r="O41">
        <v>8</v>
      </c>
      <c r="P41">
        <f t="shared" si="1"/>
        <v>64</v>
      </c>
    </row>
    <row r="42" spans="1:25">
      <c r="B42">
        <v>1</v>
      </c>
      <c r="C42">
        <v>1</v>
      </c>
      <c r="D42">
        <f t="shared" si="0"/>
        <v>1</v>
      </c>
      <c r="N42">
        <v>0</v>
      </c>
      <c r="O42">
        <v>0</v>
      </c>
      <c r="P42">
        <f t="shared" si="1"/>
        <v>0</v>
      </c>
    </row>
    <row r="43" spans="1:25">
      <c r="B43">
        <v>1</v>
      </c>
      <c r="C43">
        <v>0</v>
      </c>
      <c r="D43">
        <f t="shared" si="0"/>
        <v>0</v>
      </c>
      <c r="N43">
        <v>2</v>
      </c>
      <c r="O43">
        <v>2</v>
      </c>
      <c r="P43">
        <f t="shared" si="1"/>
        <v>4</v>
      </c>
    </row>
    <row r="44" spans="1:25">
      <c r="B44">
        <v>0</v>
      </c>
      <c r="C44">
        <v>1</v>
      </c>
      <c r="D44">
        <f t="shared" si="0"/>
        <v>0</v>
      </c>
      <c r="N44">
        <v>1</v>
      </c>
      <c r="O44">
        <v>1</v>
      </c>
      <c r="P44">
        <f t="shared" si="1"/>
        <v>1</v>
      </c>
    </row>
    <row r="45" spans="1:25">
      <c r="B45">
        <v>1</v>
      </c>
      <c r="C45">
        <v>1</v>
      </c>
      <c r="D45">
        <f t="shared" si="0"/>
        <v>1</v>
      </c>
      <c r="N45">
        <v>0</v>
      </c>
      <c r="O45">
        <v>0</v>
      </c>
      <c r="P45">
        <f t="shared" si="1"/>
        <v>0</v>
      </c>
    </row>
    <row r="46" spans="1:25">
      <c r="B46">
        <v>4</v>
      </c>
      <c r="C46">
        <v>4</v>
      </c>
      <c r="D46">
        <f t="shared" si="0"/>
        <v>16</v>
      </c>
      <c r="N46">
        <v>3</v>
      </c>
      <c r="O46">
        <v>3</v>
      </c>
      <c r="P46">
        <f t="shared" si="1"/>
        <v>9</v>
      </c>
    </row>
    <row r="47" spans="1:25">
      <c r="B47">
        <v>3</v>
      </c>
      <c r="C47">
        <v>3</v>
      </c>
      <c r="D47">
        <f t="shared" si="0"/>
        <v>9</v>
      </c>
      <c r="N47">
        <v>5</v>
      </c>
      <c r="O47">
        <v>4</v>
      </c>
      <c r="P47">
        <f t="shared" si="1"/>
        <v>20</v>
      </c>
    </row>
    <row r="48" spans="1:25">
      <c r="B48">
        <v>6</v>
      </c>
      <c r="C48">
        <v>1</v>
      </c>
      <c r="D48">
        <f t="shared" si="0"/>
        <v>6</v>
      </c>
      <c r="N48">
        <v>0</v>
      </c>
      <c r="O48">
        <v>1</v>
      </c>
      <c r="P48">
        <f t="shared" si="1"/>
        <v>0</v>
      </c>
    </row>
    <row r="49" spans="2:16">
      <c r="B49">
        <v>20</v>
      </c>
      <c r="C49">
        <v>18</v>
      </c>
      <c r="D49">
        <f t="shared" si="0"/>
        <v>360</v>
      </c>
      <c r="N49">
        <v>7</v>
      </c>
      <c r="O49">
        <v>8</v>
      </c>
      <c r="P49">
        <f t="shared" si="1"/>
        <v>56</v>
      </c>
    </row>
    <row r="50" spans="2:16">
      <c r="B50">
        <v>2</v>
      </c>
      <c r="C50">
        <v>4</v>
      </c>
      <c r="D50">
        <f t="shared" si="0"/>
        <v>8</v>
      </c>
      <c r="N50">
        <v>4</v>
      </c>
      <c r="O50">
        <v>4</v>
      </c>
      <c r="P50">
        <f t="shared" si="1"/>
        <v>16</v>
      </c>
    </row>
    <row r="51" spans="2:16">
      <c r="B51">
        <v>0</v>
      </c>
      <c r="C51">
        <v>0</v>
      </c>
      <c r="D51">
        <f t="shared" si="0"/>
        <v>0</v>
      </c>
      <c r="N51">
        <v>0</v>
      </c>
      <c r="O51">
        <v>0</v>
      </c>
      <c r="P51">
        <f t="shared" si="1"/>
        <v>0</v>
      </c>
    </row>
    <row r="52" spans="2:16">
      <c r="B52">
        <v>0</v>
      </c>
      <c r="C52">
        <v>0</v>
      </c>
      <c r="D52">
        <f t="shared" si="0"/>
        <v>0</v>
      </c>
      <c r="N52">
        <v>0</v>
      </c>
      <c r="O52">
        <v>0</v>
      </c>
      <c r="P52">
        <f t="shared" si="1"/>
        <v>0</v>
      </c>
    </row>
    <row r="53" spans="2:16">
      <c r="B53">
        <v>4</v>
      </c>
      <c r="C53">
        <v>4</v>
      </c>
      <c r="D53">
        <f t="shared" si="0"/>
        <v>16</v>
      </c>
      <c r="N53">
        <v>4</v>
      </c>
      <c r="O53">
        <v>4</v>
      </c>
      <c r="P53">
        <f t="shared" si="1"/>
        <v>16</v>
      </c>
    </row>
    <row r="54" spans="2:16">
      <c r="B54">
        <v>2</v>
      </c>
      <c r="C54">
        <v>1</v>
      </c>
      <c r="D54">
        <f t="shared" si="0"/>
        <v>2</v>
      </c>
      <c r="N54">
        <v>2</v>
      </c>
      <c r="O54">
        <v>1</v>
      </c>
      <c r="P54">
        <f t="shared" si="1"/>
        <v>2</v>
      </c>
    </row>
    <row r="55" spans="2:16">
      <c r="B55">
        <v>3</v>
      </c>
      <c r="C55">
        <v>3</v>
      </c>
      <c r="D55">
        <f t="shared" si="0"/>
        <v>9</v>
      </c>
      <c r="N55">
        <v>2</v>
      </c>
      <c r="O55">
        <v>3</v>
      </c>
      <c r="P55">
        <f t="shared" si="1"/>
        <v>6</v>
      </c>
    </row>
    <row r="56" spans="2:16">
      <c r="B56">
        <v>1</v>
      </c>
      <c r="C56">
        <v>2</v>
      </c>
      <c r="D56">
        <f t="shared" si="0"/>
        <v>2</v>
      </c>
      <c r="N56">
        <v>2</v>
      </c>
      <c r="O56">
        <v>1</v>
      </c>
      <c r="P56">
        <f t="shared" si="1"/>
        <v>2</v>
      </c>
    </row>
    <row r="57" spans="2:16">
      <c r="B57">
        <v>3</v>
      </c>
      <c r="C57">
        <v>3</v>
      </c>
      <c r="D57">
        <f t="shared" si="0"/>
        <v>9</v>
      </c>
      <c r="N57">
        <v>2</v>
      </c>
      <c r="O57">
        <v>3</v>
      </c>
      <c r="P57">
        <f t="shared" si="1"/>
        <v>6</v>
      </c>
    </row>
    <row r="58" spans="2:16">
      <c r="B58">
        <v>8</v>
      </c>
      <c r="C58">
        <v>9</v>
      </c>
      <c r="D58">
        <f t="shared" si="0"/>
        <v>72</v>
      </c>
      <c r="N58">
        <v>7</v>
      </c>
      <c r="O58">
        <v>9</v>
      </c>
      <c r="P58">
        <f t="shared" si="1"/>
        <v>63</v>
      </c>
    </row>
    <row r="59" spans="2:16">
      <c r="B59">
        <v>9</v>
      </c>
      <c r="C59">
        <v>6</v>
      </c>
      <c r="D59">
        <f t="shared" si="0"/>
        <v>54</v>
      </c>
      <c r="N59">
        <v>2</v>
      </c>
      <c r="O59">
        <v>5</v>
      </c>
      <c r="P59">
        <f t="shared" si="1"/>
        <v>10</v>
      </c>
    </row>
    <row r="60" spans="2:16">
      <c r="B60">
        <v>1</v>
      </c>
      <c r="C60">
        <v>1</v>
      </c>
      <c r="D60">
        <f t="shared" si="0"/>
        <v>1</v>
      </c>
      <c r="N60">
        <v>0</v>
      </c>
      <c r="O60">
        <v>0</v>
      </c>
      <c r="P60">
        <f t="shared" si="1"/>
        <v>0</v>
      </c>
    </row>
    <row r="61" spans="2:16">
      <c r="B61">
        <v>21</v>
      </c>
      <c r="C61">
        <v>16</v>
      </c>
      <c r="D61">
        <f t="shared" si="0"/>
        <v>336</v>
      </c>
      <c r="N61">
        <v>15</v>
      </c>
      <c r="O61">
        <v>13</v>
      </c>
      <c r="P61">
        <f t="shared" si="1"/>
        <v>195</v>
      </c>
    </row>
    <row r="62" spans="2:16">
      <c r="B62">
        <v>8</v>
      </c>
      <c r="C62">
        <v>15</v>
      </c>
      <c r="D62">
        <f t="shared" si="0"/>
        <v>120</v>
      </c>
      <c r="N62">
        <v>23</v>
      </c>
      <c r="O62">
        <v>15</v>
      </c>
      <c r="P62">
        <f t="shared" si="1"/>
        <v>345</v>
      </c>
    </row>
    <row r="63" spans="2:16">
      <c r="B63">
        <v>4</v>
      </c>
      <c r="C63">
        <v>7</v>
      </c>
      <c r="D63">
        <f t="shared" si="0"/>
        <v>28</v>
      </c>
      <c r="N63">
        <v>6</v>
      </c>
      <c r="O63">
        <v>10</v>
      </c>
      <c r="P63">
        <f t="shared" si="1"/>
        <v>60</v>
      </c>
    </row>
    <row r="64" spans="2:16">
      <c r="B64">
        <v>0</v>
      </c>
      <c r="C64">
        <v>0</v>
      </c>
      <c r="D64">
        <f t="shared" si="0"/>
        <v>0</v>
      </c>
      <c r="N64">
        <v>0</v>
      </c>
      <c r="O64">
        <v>0</v>
      </c>
      <c r="P64">
        <f t="shared" si="1"/>
        <v>0</v>
      </c>
    </row>
    <row r="65" spans="2:16">
      <c r="B65">
        <v>0</v>
      </c>
      <c r="C65">
        <v>1</v>
      </c>
      <c r="D65">
        <f t="shared" si="0"/>
        <v>0</v>
      </c>
      <c r="N65">
        <v>1</v>
      </c>
      <c r="O65">
        <v>1</v>
      </c>
      <c r="P65">
        <f t="shared" si="1"/>
        <v>1</v>
      </c>
    </row>
    <row r="66" spans="2:16">
      <c r="B66">
        <v>1</v>
      </c>
      <c r="C66">
        <v>1</v>
      </c>
      <c r="D66">
        <f t="shared" si="0"/>
        <v>1</v>
      </c>
      <c r="N66">
        <v>0</v>
      </c>
      <c r="O66">
        <v>0</v>
      </c>
      <c r="P66">
        <f t="shared" si="1"/>
        <v>0</v>
      </c>
    </row>
    <row r="67" spans="2:16">
      <c r="B67">
        <v>0</v>
      </c>
      <c r="C67">
        <v>0</v>
      </c>
      <c r="D67">
        <f t="shared" si="0"/>
        <v>0</v>
      </c>
      <c r="N67">
        <v>0</v>
      </c>
      <c r="O67">
        <v>0</v>
      </c>
      <c r="P67">
        <f t="shared" si="1"/>
        <v>0</v>
      </c>
    </row>
    <row r="68" spans="2:16">
      <c r="B68">
        <v>0</v>
      </c>
      <c r="C68">
        <v>0</v>
      </c>
      <c r="D68">
        <f t="shared" si="0"/>
        <v>0</v>
      </c>
      <c r="N68">
        <v>0</v>
      </c>
      <c r="O68">
        <v>0</v>
      </c>
      <c r="P68">
        <f t="shared" si="1"/>
        <v>0</v>
      </c>
    </row>
    <row r="69" spans="2:16">
      <c r="B69">
        <v>0</v>
      </c>
      <c r="C69">
        <v>3</v>
      </c>
      <c r="D69">
        <f t="shared" si="0"/>
        <v>0</v>
      </c>
      <c r="N69">
        <v>3</v>
      </c>
      <c r="O69">
        <v>3</v>
      </c>
      <c r="P69">
        <f t="shared" si="1"/>
        <v>9</v>
      </c>
    </row>
    <row r="70" spans="2:16">
      <c r="D70">
        <f t="array" ref="D70">SUM(D39:D69)</f>
        <v>1152</v>
      </c>
      <c r="P70">
        <f>SUM(P39:P69)</f>
        <v>1151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CLC2000</vt:lpstr>
      <vt:lpstr>CLC2006</vt:lpstr>
      <vt:lpstr>RESULTADOS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Jefe</dc:creator>
  <cp:lastModifiedBy>El Jefe</cp:lastModifiedBy>
  <dcterms:created xsi:type="dcterms:W3CDTF">2011-02-09T11:55:22Z</dcterms:created>
  <dcterms:modified xsi:type="dcterms:W3CDTF">2011-02-21T11:39:27Z</dcterms:modified>
</cp:coreProperties>
</file>